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附件1" sheetId="1" r:id="rId1"/>
    <sheet name="绩效目标" sheetId="2" r:id="rId2"/>
    <sheet name="绩效目标完成情况" sheetId="3" r:id="rId3"/>
    <sheet name="得分表" sheetId="4" r:id="rId4"/>
  </sheets>
  <definedNames>
    <definedName name="_xlnm.Print_Titles" localSheetId="0">'附件1'!$2:$3</definedName>
    <definedName name="_xlnm.Print_Titles" localSheetId="3">'得分表'!$1:$1</definedName>
    <definedName name="_xlnm._FilterDatabase" localSheetId="0" hidden="1">'附件1'!$A$3:$L$21</definedName>
    <definedName name="_xlnm._FilterDatabase" localSheetId="3" hidden="1">'得分表'!$A$1:$E$23</definedName>
  </definedNames>
  <calcPr fullCalcOnLoad="1"/>
</workbook>
</file>

<file path=xl/sharedStrings.xml><?xml version="1.0" encoding="utf-8"?>
<sst xmlns="http://schemas.openxmlformats.org/spreadsheetml/2006/main" count="204" uniqueCount="145">
  <si>
    <t>附件</t>
  </si>
  <si>
    <t>万宁市东兴学校义务教育薄弱环节改善与能力提升工程-绩效评价指标体系及评分表</t>
  </si>
  <si>
    <t>一级指标</t>
  </si>
  <si>
    <t>二级指标</t>
  </si>
  <si>
    <t>三级指标</t>
  </si>
  <si>
    <t>分值</t>
  </si>
  <si>
    <t>指标解释和评价要点</t>
  </si>
  <si>
    <t>评分标准</t>
  </si>
  <si>
    <t>已提供资料清单及审核情况</t>
  </si>
  <si>
    <t>未提供的资料</t>
  </si>
  <si>
    <t>审核情况</t>
  </si>
  <si>
    <t>扣分说明</t>
  </si>
  <si>
    <t>扣分</t>
  </si>
  <si>
    <t>评价
得分</t>
  </si>
  <si>
    <t>项目决策（16）</t>
  </si>
  <si>
    <t>项目立项（4）</t>
  </si>
  <si>
    <t>立项依据
充分性</t>
  </si>
  <si>
    <t>立项是否符合法律法规、相关政策、发展规划以及部门职责，用以反映和考核项目立项依据情况。</t>
  </si>
  <si>
    <t>评价要点：
①立项是否符合国家法律法规、国民经济发展规划和相关政策；
②立项是否符合行业发展规划和政策要求；
③立项是否与部门职责范围相符，属于部门履职所需；
④是否属于公共财政支持范围，是否符合中央、地方事权支出责任划分原则；
⑤项目是否与相关部门同类项目或部门内部相关项目重复。</t>
  </si>
  <si>
    <t>1、可行性研究报告P7页按照《国家中长期教育改革和发展规划纲要》提出的目标…实现更高水平的普及教育。
2、可行性研究报告P11页《中共中央国务院关于深化教育改革全面推进素质教育的决定》中指出…改造薄弱学校，提高义务教育阶段的整体办学水平。
3、可行性研究报告P10页随着留存学校招生规模的扩大…因此，万宁市教育局提出了本项目的建设。
4、市发改委{2020}118号可行性研究报告的批复项目资金来源为：中央资金。
5、可行性研究报告P11页万宁市部分学校在学校教学基础设施上…相应促进学校教育教学水平的提高。</t>
  </si>
  <si>
    <t>立项程序
规范性</t>
  </si>
  <si>
    <t>申请、设立过程是否符合相关要求，用以反映和考核项目立项的规范情况。</t>
  </si>
  <si>
    <t>评价要点：
①是否按照规定的程序申请设立；
②审批文件、材料是否符合相关要求；
③事前是否已经过必要的可行性研究、专家论证、风险评估、绩效评估、集体决策。</t>
  </si>
  <si>
    <t>1、市发改委《项目可行性研究报告的批复》（万发改审批〔2020〕118号）；
2、市发改委《项目初步设计及概算的批复》（万发改审批〔2020〕129号）；
3、事前是否已经过必要的可行性研究等。</t>
  </si>
  <si>
    <t>绩效目标（4）</t>
  </si>
  <si>
    <t>绩效目标
合理性</t>
  </si>
  <si>
    <t>所设定的绩效目标是否依据充分，是否符合客观实际，用以反映和考核项目绩效目标与资金实施的相符情况。</t>
  </si>
  <si>
    <t>评价要点：
（如未设定预算绩效目标，也可考核其他工作任务目标）
①是否有绩效目标；
②绩效目标与实际工作内容是否具有相关性；
③预期产出效益和效果是否符合正常的业绩水平；
④是否与预算确定的项目投资额或资金量相匹配。</t>
  </si>
  <si>
    <t>绩效指标
明确性</t>
  </si>
  <si>
    <t>依据绩效目标设定的绩效指标是否清晰、细化、可衡量等，用以反映和考核自资金绩效目标的明细化情况。</t>
  </si>
  <si>
    <t>评价要点：
①是否将绩效目标细化分解为具体的绩效指标；
②是否通过清晰、可衡量的指标值予以体现；
③是否与资金目标任务数或计划数相对应。</t>
  </si>
  <si>
    <t>绩效目标表</t>
  </si>
  <si>
    <t>社会效益指标（100%达到预期效果）设置不够清晰、不可衡量</t>
  </si>
  <si>
    <t>资金安排（8）</t>
  </si>
  <si>
    <t>资金分配
合理性</t>
  </si>
  <si>
    <t>预算资金分配是否有测算依据，与补助单位或市县实际是否相适应，用以反映和考核预算资金分配的科学性、合理性情况。</t>
  </si>
  <si>
    <t>评价要点：
①预算资金分配依据是否充分；
②资金分配额度是否合理，与资金单位或市县实际是否相适应。</t>
  </si>
  <si>
    <r>
      <t>项目管理（</t>
    </r>
    <r>
      <rPr>
        <sz val="11"/>
        <rFont val="宋体"/>
        <family val="0"/>
      </rPr>
      <t>24</t>
    </r>
    <r>
      <rPr>
        <sz val="11"/>
        <rFont val="宋体"/>
        <family val="0"/>
      </rPr>
      <t>）</t>
    </r>
  </si>
  <si>
    <t>资金管理（14）</t>
  </si>
  <si>
    <t>资金到位情况</t>
  </si>
  <si>
    <t>预算资金的到位情况，用以反映资金总体保障程度。</t>
  </si>
  <si>
    <t>评价要点：
①预算资金是否足额下达；
②预算资金是否在规定时间分解下达；
③预算资金是否在一定时间内落实到具体项目。</t>
  </si>
  <si>
    <t>1、海南省财政厅（琼教财【2020】35号）中央补助资金5005万元；
2、市教育局2021年项目可执行招标执行情况表，项目指标资金4929万元；资金未足额下达；
3、项目总投资额4832.91万元，到位资金4929万元</t>
  </si>
  <si>
    <t>76万元中央补助资金资金未足额下达</t>
  </si>
  <si>
    <t>预算执行率</t>
  </si>
  <si>
    <t>预算资金是否按照计划执行，用以反映或考核资金预算执行情况。</t>
  </si>
  <si>
    <t>评价要点：
预算执行率=（实际支出资金/实际到位资金）×100%。
实际支出资金：一定时期（本年度或项目期）内项目实际支出已拨付的资金。
实际到位资金：一定时期（本年度或项目期）内落实到具体项目的资金。</t>
  </si>
  <si>
    <t>1、2021年明细账、2022年支出凭证；
2、预算执行率=实际支出资金 36222815.82 /实际到位资金49290000）×100%=73%</t>
  </si>
  <si>
    <t>预算执行率=实际支出资金 36222815.82 /实际到位资金49290000）×100%=73%</t>
  </si>
  <si>
    <t>资金使用
合规性</t>
  </si>
  <si>
    <t>预算资金使用是否符合相关的财务管理制度规定，用以反映和考核资金的规范运行情况。</t>
  </si>
  <si>
    <t>评价要点：
①是否符合国家财经法规和财务管理制度以及有关专项资金管理办法的规定；
②资金的拨付是否有完整的审批程序和手续；
③是否符合预算批复或合同规定的用途；
④是否存在截留、挤占、挪用、虚列支出等情况。</t>
  </si>
  <si>
    <t>1、万宁市教育局内部财务管理制度（试行）、万宁市教育局关于印发万宁市教育局教育专项资金管理办法的通知（万教〔2017〕429号）；
2、
3、记账凭证记载，按项目款支付根据合同支付；
4、明细账、记账凭证未发现在截留、挤占、挪用、虚列支出等情况。</t>
  </si>
  <si>
    <t>业务管理（10）</t>
  </si>
  <si>
    <t>管理制度
健全性</t>
  </si>
  <si>
    <t>实施单位的财务和业务管理制度是否健全，用以反映和考核财务和业务管理制度对项目顺利实施的保障情况。</t>
  </si>
  <si>
    <t>评价要点：
①是否已制定或具有相应的财务和业务管理制度；
②财务和业务管理制度是否合法、合规、完整。</t>
  </si>
  <si>
    <t>1、万宁市教育局内部财务管理制度（试行）、万宁市教育局关于印发万宁市教育局教育专项资金管理办法的通知（万教〔2017〕429号）；
2、财务和业务管理制度未发现与相关规定冲突。</t>
  </si>
  <si>
    <t>制度执行
有效性</t>
  </si>
  <si>
    <t>项目实施是否符合相关管理规定，用以反映和考核相关管理制度的有效执行情况。</t>
  </si>
  <si>
    <t>评价要点：
①是否遵守相关法律法规和相关管理规定；
②项目调整及支出调整手续是否完备；
③项目合同书、验收报告、技术鉴定等资料是否齐全并及时归档；
④项目实施的人员条件、场地设备、信息支撑等是否落实到位。</t>
  </si>
  <si>
    <t>1、施工许可证2021年5月21日，开工时间2021年3月1日，属于未取得施工许可证开工建设；
2、项目无调整；
3、招标代理合同、EPC工程总承包合同、中标通知书、EPC工程总承包合同补充协议、勘察合同设计合同、监理合同、竣工验收报告</t>
  </si>
  <si>
    <t>开工建设前未取得施工许可证</t>
  </si>
  <si>
    <t>项目产出（30）</t>
  </si>
  <si>
    <t>数量</t>
  </si>
  <si>
    <t>教学辅助用房A、B，动力中心（设备房），1栋学生宿舍楼。总建筑面积10874.78㎡</t>
  </si>
  <si>
    <r>
      <t>教学辅助用房A、教学辅助用房B、动力中心（设备房）、1栋学生宿舍楼。总建筑面积10874.78</t>
    </r>
    <r>
      <rPr>
        <sz val="11"/>
        <rFont val="SimSun"/>
        <family val="0"/>
      </rPr>
      <t>㎡</t>
    </r>
    <r>
      <rPr>
        <sz val="11"/>
        <rFont val="宋体"/>
        <family val="0"/>
      </rPr>
      <t>。</t>
    </r>
  </si>
  <si>
    <t>教学辅助用房A、教学辅助用房B、动力中心（设备房）、1栋学生宿舍楼各得1分。完成总建筑面积10874.78㎡得3分。</t>
  </si>
  <si>
    <t>教学辅助用房A、教学辅助用房B、动力中心（设备房）、1栋学生宿舍楼。总建筑面积10874.78平方米。</t>
  </si>
  <si>
    <t>质量</t>
  </si>
  <si>
    <t>达到验收合格标准</t>
  </si>
  <si>
    <t>工程完工验收合格率。</t>
  </si>
  <si>
    <t>完工合格并验收得8分；已完工但未验收得4分；未完工未验收得0分。</t>
  </si>
  <si>
    <t>工程完工报告。工程质量等级合格，同意验收。</t>
  </si>
  <si>
    <t>时效</t>
  </si>
  <si>
    <t>工程量完成100%</t>
  </si>
  <si>
    <t>按约定的合同工期完工。</t>
  </si>
  <si>
    <t>按期完工得7分；超合同总工期50%以下得4分；超合同总工期50%以上得2分；未完工得0分。</t>
  </si>
  <si>
    <t>开工时间2021年3月1日，合同工期245天，应于2021年10月31日完工，项目实际于2021年12月29日完工</t>
  </si>
  <si>
    <t>未按工期完工，超合同工期2个月</t>
  </si>
  <si>
    <t>成本</t>
  </si>
  <si>
    <t>成本节约率</t>
  </si>
  <si>
    <t>完成项目计划工作目标的实际节约成本与计划成本的比率，用以反映和考核项目的成本节约程度。</t>
  </si>
  <si>
    <t>成本节约率=（计划成本-实际成本）/计划成本*100%。</t>
  </si>
  <si>
    <t>项目概算总投资4684.29万元，实际支出 3622.281582万元
=（4684.29-3622.28）/4684.29*100%=22.67%</t>
  </si>
  <si>
    <t>项目成效（30）</t>
  </si>
  <si>
    <t>社会效益</t>
  </si>
  <si>
    <t>在校人数2550人，规划班级数57个（小学42个班，初中15个班）住校生人数1700人</t>
  </si>
  <si>
    <t>在校人数2550人，班级数57个（小学42个班，初中15个班）住校生人数1700人。</t>
  </si>
  <si>
    <t>实际在校人数2280人，实际班级数48个（小学33个班，初中生15个班），未提供实际住校人数。</t>
  </si>
  <si>
    <t>可持续性</t>
  </si>
  <si>
    <t>工程设计使用年限</t>
  </si>
  <si>
    <t>施工图设计使用年限。</t>
  </si>
  <si>
    <t>≥50年。</t>
  </si>
  <si>
    <t>施工图纸，项目已完工</t>
  </si>
  <si>
    <t>满意度</t>
  </si>
  <si>
    <t>家长学校满意度指标</t>
  </si>
  <si>
    <t>100%-90%。</t>
  </si>
  <si>
    <t>90%以上满意得10分；80%-90%得8分；70%-80%得6分；60%-70%得4分；50%-60%得2分；50%以不得0分。</t>
  </si>
  <si>
    <t>社会公众满意度调差问卷</t>
  </si>
  <si>
    <t>合计</t>
  </si>
  <si>
    <r>
      <t>2022</t>
    </r>
    <r>
      <rPr>
        <b/>
        <sz val="10"/>
        <color indexed="8"/>
        <rFont val="宋体"/>
        <family val="0"/>
      </rPr>
      <t>年</t>
    </r>
    <r>
      <rPr>
        <b/>
        <sz val="10"/>
        <color indexed="8"/>
        <rFont val="仿宋_GB2312"/>
        <family val="0"/>
      </rPr>
      <t>总体目标</t>
    </r>
  </si>
  <si>
    <t>优化公办普通中小学教学资源，改善学校办学条件及学校学习生活环境，提升学校整体的教育教学综合能力及办学效益</t>
  </si>
  <si>
    <t>指标值</t>
  </si>
  <si>
    <t>说明</t>
  </si>
  <si>
    <t>教学辅助用房A、B，动力中心（设备房），学生宿舍楼。总建筑面积10874.78㎡。</t>
  </si>
  <si>
    <t>教学辅助用房A、教学辅助用房B、动力中心（设备房）、1栋学生宿舍楼。总建筑面积10874.78㎡。</t>
  </si>
  <si>
    <t>≥100%</t>
  </si>
  <si>
    <t>成本节约率=（计划成本-实际成本）/计划成本*100%</t>
  </si>
  <si>
    <t>在校人数，班级数、住校生人数</t>
  </si>
  <si>
    <t>在校人数2550人，班级数57个（小学42个班，初中15个班）住校生人数1700人</t>
  </si>
  <si>
    <t>≥50年</t>
  </si>
  <si>
    <t>100%-90%</t>
  </si>
  <si>
    <t>2022总体目标</t>
  </si>
  <si>
    <t>2022总体目标完成情况</t>
  </si>
  <si>
    <t>优化公办普通中小学教学资源，改善学校办学条件及学校学习生活环境，提升学校整体的教育教学综合能力及办学效益；</t>
  </si>
  <si>
    <t>指标完成情况</t>
  </si>
  <si>
    <t>完成情况说明</t>
  </si>
  <si>
    <t>教学辅助用房A、B，动力中心（设备房），1栋学生宿舍楼。总建筑面积10874.78㎡。</t>
  </si>
  <si>
    <t>已完成</t>
  </si>
  <si>
    <t>已验收合格</t>
  </si>
  <si>
    <t>未按合同工期完工</t>
  </si>
  <si>
    <t>项目概算总投资4684.29万元，实际支出 3622.281582万元，成本节约率=22.67%</t>
  </si>
  <si>
    <t>项目已完工验收合格</t>
  </si>
  <si>
    <t>得分</t>
  </si>
  <si>
    <t>得分率</t>
  </si>
  <si>
    <t>项目决策</t>
  </si>
  <si>
    <t>项目立项</t>
  </si>
  <si>
    <t>立项依据充分性</t>
  </si>
  <si>
    <t>立项程序规范性</t>
  </si>
  <si>
    <t>绩效目标</t>
  </si>
  <si>
    <t>绩效目标合理性</t>
  </si>
  <si>
    <t>绩效指标明确性</t>
  </si>
  <si>
    <t>资金安排</t>
  </si>
  <si>
    <t>资金分配合理性</t>
  </si>
  <si>
    <t>总分</t>
  </si>
  <si>
    <t>项目管理</t>
  </si>
  <si>
    <t>资金管理</t>
  </si>
  <si>
    <t>资金使用合规性</t>
  </si>
  <si>
    <t>业务管理</t>
  </si>
  <si>
    <t>管理制度健全性</t>
  </si>
  <si>
    <t>制度执行有效性</t>
  </si>
  <si>
    <t>项目产出</t>
  </si>
  <si>
    <r>
      <t>教学辅助用房A、B，动力中心（设备房），1栋学生宿舍楼。总建筑面积10874.78</t>
    </r>
    <r>
      <rPr>
        <sz val="11"/>
        <rFont val="SimSun"/>
        <family val="0"/>
      </rPr>
      <t>㎡</t>
    </r>
    <r>
      <rPr>
        <sz val="11"/>
        <rFont val="宋体"/>
        <family val="0"/>
      </rPr>
      <t>。</t>
    </r>
  </si>
  <si>
    <t>项目成效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</si>
</sst>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b/>
      <sz val="11"/>
      <name val="宋体"/>
      <family val="0"/>
    </font>
    <font>
      <sz val="10.5"/>
      <name val="宋体"/>
      <family val="0"/>
    </font>
    <font>
      <b/>
      <sz val="11"/>
      <color indexed="8"/>
      <name val="宋体"/>
      <family val="0"/>
    </font>
    <font>
      <sz val="10"/>
      <color indexed="8"/>
      <name val="仿宋_GB2312"/>
      <family val="0"/>
    </font>
    <font>
      <sz val="10"/>
      <name val="宋体"/>
      <family val="0"/>
    </font>
    <font>
      <sz val="10"/>
      <color indexed="8"/>
      <name val="宋体"/>
      <family val="0"/>
    </font>
    <font>
      <b/>
      <sz val="10"/>
      <color indexed="8"/>
      <name val="仿宋_GB2312"/>
      <family val="0"/>
    </font>
    <font>
      <sz val="11"/>
      <name val="等线"/>
      <family val="0"/>
    </font>
    <font>
      <b/>
      <sz val="16"/>
      <name val="宋体"/>
      <family val="0"/>
    </font>
    <font>
      <b/>
      <sz val="11"/>
      <name val="等线"/>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name val="SimSun"/>
      <family val="0"/>
    </font>
    <font>
      <b/>
      <sz val="10"/>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宋体"/>
      <family val="0"/>
    </font>
    <font>
      <sz val="10"/>
      <color rgb="FF000000"/>
      <name val="仿宋_GB2312"/>
      <family val="0"/>
    </font>
    <font>
      <sz val="10"/>
      <color rgb="FF000000"/>
      <name val="宋体"/>
      <family val="0"/>
    </font>
    <font>
      <b/>
      <sz val="10"/>
      <color rgb="FF000000"/>
      <name val="仿宋_GB2312"/>
      <family val="0"/>
    </font>
    <font>
      <b/>
      <sz val="16"/>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48">
    <xf numFmtId="0" fontId="0" fillId="0" borderId="0" xfId="0" applyFont="1" applyAlignment="1">
      <alignment vertical="center"/>
    </xf>
    <xf numFmtId="0" fontId="1" fillId="0" borderId="0" xfId="0" applyFont="1" applyFill="1" applyAlignment="1">
      <alignment vertical="center" wrapText="1"/>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9" fontId="1" fillId="0" borderId="9" xfId="25"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0" fontId="2" fillId="0" borderId="9" xfId="25"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50" fillId="0" borderId="9" xfId="0" applyFont="1" applyBorder="1" applyAlignment="1">
      <alignment horizontal="center" vertical="center"/>
    </xf>
    <xf numFmtId="0" fontId="51" fillId="0" borderId="9" xfId="0" applyFont="1" applyBorder="1" applyAlignment="1">
      <alignment horizontal="left" vertical="center" wrapText="1"/>
    </xf>
    <xf numFmtId="0" fontId="6" fillId="0" borderId="9" xfId="0" applyFont="1" applyFill="1" applyBorder="1" applyAlignment="1">
      <alignment horizontal="center" vertical="center" wrapText="1"/>
    </xf>
    <xf numFmtId="0" fontId="51"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51"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51" fillId="0" borderId="9" xfId="0" applyFont="1" applyBorder="1" applyAlignment="1">
      <alignment horizontal="center" vertical="center"/>
    </xf>
    <xf numFmtId="9" fontId="51" fillId="0" borderId="9" xfId="0" applyNumberFormat="1" applyFont="1" applyBorder="1" applyAlignment="1">
      <alignment horizontal="center" vertical="center"/>
    </xf>
    <xf numFmtId="0" fontId="53" fillId="0" borderId="9" xfId="0" applyFont="1" applyBorder="1" applyAlignment="1">
      <alignment horizontal="center" vertical="center"/>
    </xf>
    <xf numFmtId="0" fontId="51" fillId="0" borderId="9" xfId="0" applyFont="1" applyBorder="1" applyAlignment="1">
      <alignment horizontal="justify" vertical="center"/>
    </xf>
    <xf numFmtId="0" fontId="51" fillId="0" borderId="9" xfId="0" applyFont="1" applyBorder="1" applyAlignment="1">
      <alignment horizontal="justify" vertical="center"/>
    </xf>
    <xf numFmtId="0" fontId="6" fillId="0" borderId="9" xfId="0" applyFont="1" applyFill="1" applyBorder="1" applyAlignment="1">
      <alignment vertical="center" wrapText="1"/>
    </xf>
    <xf numFmtId="0" fontId="6" fillId="0" borderId="9" xfId="0" applyFont="1" applyFill="1" applyBorder="1" applyAlignment="1">
      <alignment vertical="center" wrapText="1"/>
    </xf>
    <xf numFmtId="0" fontId="51" fillId="0" borderId="9" xfId="0" applyFont="1" applyBorder="1" applyAlignment="1">
      <alignment horizontal="center" vertical="center" wrapText="1"/>
    </xf>
    <xf numFmtId="0" fontId="6" fillId="0" borderId="9" xfId="0" applyFont="1" applyFill="1" applyBorder="1" applyAlignment="1">
      <alignment horizontal="justify" vertical="center" wrapText="1"/>
    </xf>
    <xf numFmtId="0" fontId="51" fillId="0" borderId="9" xfId="0" applyFont="1" applyBorder="1" applyAlignment="1">
      <alignment horizontal="center" vertical="center" wrapText="1"/>
    </xf>
    <xf numFmtId="0" fontId="9" fillId="0" borderId="0" xfId="0" applyFont="1" applyFill="1" applyAlignment="1">
      <alignment vertical="center"/>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center" vertical="center"/>
    </xf>
    <xf numFmtId="0" fontId="54" fillId="0" borderId="0" xfId="0" applyFont="1" applyFill="1" applyAlignment="1">
      <alignment horizontal="center" vertical="center"/>
    </xf>
    <xf numFmtId="0" fontId="1" fillId="0" borderId="9" xfId="0" applyFont="1" applyFill="1" applyBorder="1" applyAlignment="1">
      <alignment horizontal="justify" vertical="center" wrapText="1"/>
    </xf>
    <xf numFmtId="0" fontId="1" fillId="0" borderId="9" xfId="0" applyFont="1" applyFill="1" applyBorder="1" applyAlignment="1">
      <alignment vertical="center" wrapText="1"/>
    </xf>
    <xf numFmtId="0" fontId="1" fillId="0" borderId="9" xfId="0" applyFont="1" applyFill="1" applyBorder="1" applyAlignment="1">
      <alignment vertical="center" wrapText="1"/>
    </xf>
    <xf numFmtId="0" fontId="3" fillId="0" borderId="9" xfId="0" applyFont="1" applyFill="1" applyBorder="1" applyAlignment="1">
      <alignment horizontal="justify" vertical="center" wrapText="1"/>
    </xf>
    <xf numFmtId="0" fontId="1"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2" fillId="0" borderId="9" xfId="0" applyFont="1" applyFill="1" applyBorder="1" applyAlignment="1">
      <alignment horizontal="center" vertical="center"/>
    </xf>
    <xf numFmtId="0" fontId="11" fillId="0" borderId="9" xfId="0" applyFont="1" applyFill="1" applyBorder="1" applyAlignment="1">
      <alignment horizontal="center" vertical="center" wrapText="1"/>
    </xf>
    <xf numFmtId="0" fontId="1" fillId="0" borderId="9" xfId="0" applyFont="1" applyFill="1" applyBorder="1" applyAlignment="1">
      <alignment horizontal="left" vertical="center"/>
    </xf>
    <xf numFmtId="0" fontId="1"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1"/>
  <sheetViews>
    <sheetView tabSelected="1" zoomScale="70" zoomScaleNormal="70" zoomScaleSheetLayoutView="100" workbookViewId="0" topLeftCell="A1">
      <pane xSplit="4" ySplit="3" topLeftCell="E13" activePane="bottomRight" state="frozen"/>
      <selection pane="bottomRight" activeCell="O18" sqref="O18"/>
    </sheetView>
  </sheetViews>
  <sheetFormatPr defaultColWidth="9.00390625" defaultRowHeight="15"/>
  <cols>
    <col min="1" max="1" width="9.00390625" style="33" customWidth="1"/>
    <col min="2" max="2" width="10.57421875" style="33" customWidth="1"/>
    <col min="3" max="3" width="23.7109375" style="33" customWidth="1"/>
    <col min="4" max="4" width="7.28125" style="33" customWidth="1"/>
    <col min="5" max="5" width="34.00390625" style="33" customWidth="1"/>
    <col min="6" max="6" width="77.28125" style="33" customWidth="1"/>
    <col min="7" max="7" width="95.8515625" style="33" hidden="1" customWidth="1"/>
    <col min="8" max="8" width="16.57421875" style="33" hidden="1" customWidth="1"/>
    <col min="9" max="9" width="2.28125" style="33" hidden="1" customWidth="1"/>
    <col min="10" max="10" width="31.28125" style="35" customWidth="1"/>
    <col min="11" max="11" width="6.00390625" style="36" customWidth="1"/>
    <col min="12" max="12" width="8.00390625" style="36" customWidth="1"/>
    <col min="13" max="16384" width="9.00390625" style="33" customWidth="1"/>
  </cols>
  <sheetData>
    <row r="1" ht="18" customHeight="1">
      <c r="A1" s="33" t="s">
        <v>0</v>
      </c>
    </row>
    <row r="2" spans="1:12" s="33" customFormat="1" ht="33.75" customHeight="1">
      <c r="A2" s="37" t="s">
        <v>1</v>
      </c>
      <c r="B2" s="37"/>
      <c r="C2" s="37"/>
      <c r="D2" s="37"/>
      <c r="E2" s="37"/>
      <c r="F2" s="37"/>
      <c r="G2" s="37"/>
      <c r="H2" s="37"/>
      <c r="I2" s="37"/>
      <c r="J2" s="37"/>
      <c r="K2" s="37"/>
      <c r="L2" s="37"/>
    </row>
    <row r="3" spans="1:12" s="34" customFormat="1" ht="33.75" customHeight="1">
      <c r="A3" s="4" t="s">
        <v>2</v>
      </c>
      <c r="B3" s="4" t="s">
        <v>3</v>
      </c>
      <c r="C3" s="4" t="s">
        <v>4</v>
      </c>
      <c r="D3" s="4" t="s">
        <v>5</v>
      </c>
      <c r="E3" s="4" t="s">
        <v>6</v>
      </c>
      <c r="F3" s="4" t="s">
        <v>7</v>
      </c>
      <c r="G3" s="5" t="s">
        <v>8</v>
      </c>
      <c r="H3" s="5" t="s">
        <v>9</v>
      </c>
      <c r="I3" s="5" t="s">
        <v>10</v>
      </c>
      <c r="J3" s="45" t="s">
        <v>11</v>
      </c>
      <c r="K3" s="45" t="s">
        <v>12</v>
      </c>
      <c r="L3" s="45" t="s">
        <v>13</v>
      </c>
    </row>
    <row r="4" spans="1:12" s="2" customFormat="1" ht="91.5" customHeight="1">
      <c r="A4" s="6" t="s">
        <v>14</v>
      </c>
      <c r="B4" s="7" t="s">
        <v>15</v>
      </c>
      <c r="C4" s="6" t="s">
        <v>16</v>
      </c>
      <c r="D4" s="6">
        <v>2</v>
      </c>
      <c r="E4" s="38" t="s">
        <v>17</v>
      </c>
      <c r="F4" s="39" t="s">
        <v>18</v>
      </c>
      <c r="G4" s="40" t="s">
        <v>19</v>
      </c>
      <c r="H4" s="40"/>
      <c r="I4" s="40"/>
      <c r="J4" s="46"/>
      <c r="K4" s="8">
        <f>D4-L4</f>
        <v>0</v>
      </c>
      <c r="L4" s="8">
        <v>2</v>
      </c>
    </row>
    <row r="5" spans="1:12" s="2" customFormat="1" ht="63" customHeight="1">
      <c r="A5" s="6"/>
      <c r="B5" s="7"/>
      <c r="C5" s="6" t="s">
        <v>20</v>
      </c>
      <c r="D5" s="6">
        <v>2</v>
      </c>
      <c r="E5" s="38" t="s">
        <v>21</v>
      </c>
      <c r="F5" s="39" t="s">
        <v>22</v>
      </c>
      <c r="G5" s="40" t="s">
        <v>23</v>
      </c>
      <c r="H5" s="40"/>
      <c r="I5" s="40"/>
      <c r="J5" s="46"/>
      <c r="K5" s="8">
        <f aca="true" t="shared" si="0" ref="K5:K21">D5-L5</f>
        <v>0</v>
      </c>
      <c r="L5" s="8">
        <v>2</v>
      </c>
    </row>
    <row r="6" spans="1:12" s="2" customFormat="1" ht="88.5" customHeight="1">
      <c r="A6" s="6"/>
      <c r="B6" s="7" t="s">
        <v>24</v>
      </c>
      <c r="C6" s="6" t="s">
        <v>25</v>
      </c>
      <c r="D6" s="6">
        <v>2</v>
      </c>
      <c r="E6" s="38" t="s">
        <v>26</v>
      </c>
      <c r="F6" s="39" t="s">
        <v>27</v>
      </c>
      <c r="G6" s="40"/>
      <c r="H6" s="40"/>
      <c r="I6" s="40"/>
      <c r="J6" s="47"/>
      <c r="K6" s="8">
        <f t="shared" si="0"/>
        <v>0</v>
      </c>
      <c r="L6" s="8">
        <v>2</v>
      </c>
    </row>
    <row r="7" spans="1:12" s="2" customFormat="1" ht="63" customHeight="1">
      <c r="A7" s="6"/>
      <c r="B7" s="7"/>
      <c r="C7" s="6" t="s">
        <v>28</v>
      </c>
      <c r="D7" s="6">
        <v>2</v>
      </c>
      <c r="E7" s="38" t="s">
        <v>29</v>
      </c>
      <c r="F7" s="39" t="s">
        <v>30</v>
      </c>
      <c r="G7" s="40" t="s">
        <v>31</v>
      </c>
      <c r="H7" s="40"/>
      <c r="I7" s="40"/>
      <c r="J7" s="47" t="s">
        <v>32</v>
      </c>
      <c r="K7" s="8">
        <f t="shared" si="0"/>
        <v>0.5</v>
      </c>
      <c r="L7" s="8">
        <v>1.5</v>
      </c>
    </row>
    <row r="8" spans="1:12" s="2" customFormat="1" ht="64.5" customHeight="1">
      <c r="A8" s="6"/>
      <c r="B8" s="6" t="s">
        <v>33</v>
      </c>
      <c r="C8" s="6" t="s">
        <v>34</v>
      </c>
      <c r="D8" s="6">
        <v>8</v>
      </c>
      <c r="E8" s="38" t="s">
        <v>35</v>
      </c>
      <c r="F8" s="39" t="s">
        <v>36</v>
      </c>
      <c r="G8" s="40"/>
      <c r="H8" s="40"/>
      <c r="I8" s="40"/>
      <c r="J8" s="46"/>
      <c r="K8" s="8">
        <f t="shared" si="0"/>
        <v>0</v>
      </c>
      <c r="L8" s="8">
        <v>8</v>
      </c>
    </row>
    <row r="9" spans="1:12" s="2" customFormat="1" ht="60.75" customHeight="1">
      <c r="A9" s="6" t="s">
        <v>37</v>
      </c>
      <c r="B9" s="6" t="s">
        <v>38</v>
      </c>
      <c r="C9" s="6" t="s">
        <v>39</v>
      </c>
      <c r="D9" s="6">
        <v>4</v>
      </c>
      <c r="E9" s="38" t="s">
        <v>40</v>
      </c>
      <c r="F9" s="39" t="s">
        <v>41</v>
      </c>
      <c r="G9" s="40" t="s">
        <v>42</v>
      </c>
      <c r="H9" s="40"/>
      <c r="I9" s="40"/>
      <c r="J9" s="47" t="s">
        <v>43</v>
      </c>
      <c r="K9" s="8">
        <f t="shared" si="0"/>
        <v>1</v>
      </c>
      <c r="L9" s="8">
        <v>3</v>
      </c>
    </row>
    <row r="10" spans="1:12" s="2" customFormat="1" ht="63" customHeight="1">
      <c r="A10" s="6"/>
      <c r="B10" s="6"/>
      <c r="C10" s="6" t="s">
        <v>44</v>
      </c>
      <c r="D10" s="6">
        <v>6</v>
      </c>
      <c r="E10" s="38" t="s">
        <v>45</v>
      </c>
      <c r="F10" s="39" t="s">
        <v>46</v>
      </c>
      <c r="G10" s="40" t="s">
        <v>47</v>
      </c>
      <c r="H10" s="40"/>
      <c r="I10" s="40"/>
      <c r="J10" s="47" t="s">
        <v>48</v>
      </c>
      <c r="K10" s="8">
        <f t="shared" si="0"/>
        <v>2</v>
      </c>
      <c r="L10" s="8">
        <v>4</v>
      </c>
    </row>
    <row r="11" spans="1:12" s="2" customFormat="1" ht="76.5" customHeight="1">
      <c r="A11" s="6"/>
      <c r="B11" s="6"/>
      <c r="C11" s="6" t="s">
        <v>49</v>
      </c>
      <c r="D11" s="6">
        <v>4</v>
      </c>
      <c r="E11" s="38" t="s">
        <v>50</v>
      </c>
      <c r="F11" s="39" t="s">
        <v>51</v>
      </c>
      <c r="G11" s="40" t="s">
        <v>52</v>
      </c>
      <c r="H11" s="40"/>
      <c r="I11" s="39"/>
      <c r="J11" s="46"/>
      <c r="K11" s="8">
        <f t="shared" si="0"/>
        <v>0</v>
      </c>
      <c r="L11" s="8">
        <v>4</v>
      </c>
    </row>
    <row r="12" spans="1:12" s="2" customFormat="1" ht="54" customHeight="1">
      <c r="A12" s="6"/>
      <c r="B12" s="6" t="s">
        <v>53</v>
      </c>
      <c r="C12" s="6" t="s">
        <v>54</v>
      </c>
      <c r="D12" s="6">
        <v>5</v>
      </c>
      <c r="E12" s="38" t="s">
        <v>55</v>
      </c>
      <c r="F12" s="39" t="s">
        <v>56</v>
      </c>
      <c r="G12" s="40" t="s">
        <v>57</v>
      </c>
      <c r="H12" s="40"/>
      <c r="I12" s="40"/>
      <c r="J12" s="46"/>
      <c r="K12" s="8">
        <f t="shared" si="0"/>
        <v>0</v>
      </c>
      <c r="L12" s="8">
        <v>5</v>
      </c>
    </row>
    <row r="13" spans="1:12" s="2" customFormat="1" ht="78" customHeight="1">
      <c r="A13" s="6"/>
      <c r="B13" s="6"/>
      <c r="C13" s="6" t="s">
        <v>58</v>
      </c>
      <c r="D13" s="6">
        <v>5</v>
      </c>
      <c r="E13" s="38" t="s">
        <v>59</v>
      </c>
      <c r="F13" s="39" t="s">
        <v>60</v>
      </c>
      <c r="G13" s="39" t="s">
        <v>61</v>
      </c>
      <c r="H13" s="39"/>
      <c r="I13" s="39"/>
      <c r="J13" s="42" t="s">
        <v>62</v>
      </c>
      <c r="K13" s="8">
        <f t="shared" si="0"/>
        <v>1.25</v>
      </c>
      <c r="L13" s="8">
        <v>3.75</v>
      </c>
    </row>
    <row r="14" spans="1:12" s="2" customFormat="1" ht="60" customHeight="1">
      <c r="A14" s="7" t="s">
        <v>63</v>
      </c>
      <c r="B14" s="6" t="s">
        <v>64</v>
      </c>
      <c r="C14" s="7" t="s">
        <v>65</v>
      </c>
      <c r="D14" s="6">
        <v>7</v>
      </c>
      <c r="E14" s="40" t="s">
        <v>66</v>
      </c>
      <c r="F14" s="39" t="s">
        <v>67</v>
      </c>
      <c r="G14" s="40" t="s">
        <v>68</v>
      </c>
      <c r="H14" s="7"/>
      <c r="I14" s="40"/>
      <c r="J14" s="46"/>
      <c r="K14" s="8">
        <f t="shared" si="0"/>
        <v>0</v>
      </c>
      <c r="L14" s="8">
        <v>7</v>
      </c>
    </row>
    <row r="15" spans="1:12" s="2" customFormat="1" ht="49.5" customHeight="1">
      <c r="A15" s="7"/>
      <c r="B15" s="6" t="s">
        <v>69</v>
      </c>
      <c r="C15" s="6" t="s">
        <v>70</v>
      </c>
      <c r="D15" s="6">
        <v>8</v>
      </c>
      <c r="E15" s="41" t="s">
        <v>71</v>
      </c>
      <c r="F15" s="41" t="s">
        <v>72</v>
      </c>
      <c r="G15" s="40" t="s">
        <v>73</v>
      </c>
      <c r="H15" s="7"/>
      <c r="I15" s="40"/>
      <c r="J15" s="46"/>
      <c r="K15" s="8">
        <f t="shared" si="0"/>
        <v>0</v>
      </c>
      <c r="L15" s="8">
        <v>8</v>
      </c>
    </row>
    <row r="16" spans="1:12" s="2" customFormat="1" ht="49.5" customHeight="1">
      <c r="A16" s="7"/>
      <c r="B16" s="6" t="s">
        <v>74</v>
      </c>
      <c r="C16" s="6" t="s">
        <v>75</v>
      </c>
      <c r="D16" s="6">
        <v>7</v>
      </c>
      <c r="E16" s="41" t="s">
        <v>76</v>
      </c>
      <c r="F16" s="41" t="s">
        <v>77</v>
      </c>
      <c r="G16" s="40" t="s">
        <v>78</v>
      </c>
      <c r="H16" s="7"/>
      <c r="I16" s="40"/>
      <c r="J16" s="47" t="s">
        <v>79</v>
      </c>
      <c r="K16" s="8">
        <f t="shared" si="0"/>
        <v>3</v>
      </c>
      <c r="L16" s="8">
        <v>4</v>
      </c>
    </row>
    <row r="17" spans="1:12" s="2" customFormat="1" ht="49.5" customHeight="1">
      <c r="A17" s="7"/>
      <c r="B17" s="6" t="s">
        <v>80</v>
      </c>
      <c r="C17" s="6" t="s">
        <v>81</v>
      </c>
      <c r="D17" s="6">
        <v>8</v>
      </c>
      <c r="E17" s="38" t="s">
        <v>82</v>
      </c>
      <c r="F17" s="39" t="s">
        <v>83</v>
      </c>
      <c r="G17" s="40" t="s">
        <v>84</v>
      </c>
      <c r="H17" s="7"/>
      <c r="I17" s="40"/>
      <c r="J17" s="46"/>
      <c r="K17" s="8">
        <f t="shared" si="0"/>
        <v>0</v>
      </c>
      <c r="L17" s="8">
        <v>8</v>
      </c>
    </row>
    <row r="18" spans="1:12" s="2" customFormat="1" ht="63" customHeight="1">
      <c r="A18" s="6" t="s">
        <v>85</v>
      </c>
      <c r="B18" s="6" t="s">
        <v>86</v>
      </c>
      <c r="C18" s="6" t="s">
        <v>87</v>
      </c>
      <c r="D18" s="6">
        <v>10</v>
      </c>
      <c r="E18" s="42" t="s">
        <v>88</v>
      </c>
      <c r="F18" s="39"/>
      <c r="G18" s="40" t="s">
        <v>89</v>
      </c>
      <c r="H18" s="7"/>
      <c r="I18" s="40"/>
      <c r="J18" s="40" t="s">
        <v>89</v>
      </c>
      <c r="K18" s="8">
        <f t="shared" si="0"/>
        <v>2</v>
      </c>
      <c r="L18" s="8">
        <v>8</v>
      </c>
    </row>
    <row r="19" spans="1:12" s="2" customFormat="1" ht="49.5" customHeight="1">
      <c r="A19" s="6"/>
      <c r="B19" s="6" t="s">
        <v>90</v>
      </c>
      <c r="C19" s="14" t="s">
        <v>91</v>
      </c>
      <c r="D19" s="6">
        <v>10</v>
      </c>
      <c r="E19" s="41" t="s">
        <v>92</v>
      </c>
      <c r="F19" s="43" t="s">
        <v>93</v>
      </c>
      <c r="G19" s="40" t="s">
        <v>94</v>
      </c>
      <c r="H19" s="7"/>
      <c r="I19" s="40"/>
      <c r="J19" s="46"/>
      <c r="K19" s="8">
        <f t="shared" si="0"/>
        <v>0</v>
      </c>
      <c r="L19" s="8">
        <v>10</v>
      </c>
    </row>
    <row r="20" spans="1:12" s="2" customFormat="1" ht="49.5" customHeight="1">
      <c r="A20" s="6"/>
      <c r="B20" s="6" t="s">
        <v>95</v>
      </c>
      <c r="C20" s="6" t="s">
        <v>96</v>
      </c>
      <c r="D20" s="6">
        <v>10</v>
      </c>
      <c r="E20" s="38" t="s">
        <v>97</v>
      </c>
      <c r="F20" s="39" t="s">
        <v>98</v>
      </c>
      <c r="G20" s="40" t="s">
        <v>99</v>
      </c>
      <c r="H20" s="40"/>
      <c r="I20" s="40"/>
      <c r="J20" s="46"/>
      <c r="K20" s="8">
        <f t="shared" si="0"/>
        <v>0</v>
      </c>
      <c r="L20" s="8">
        <v>10</v>
      </c>
    </row>
    <row r="21" spans="1:12" s="2" customFormat="1" ht="49.5" customHeight="1">
      <c r="A21" s="15" t="s">
        <v>100</v>
      </c>
      <c r="B21" s="15"/>
      <c r="C21" s="15"/>
      <c r="D21" s="15">
        <v>100</v>
      </c>
      <c r="E21" s="4"/>
      <c r="F21" s="15"/>
      <c r="G21" s="44"/>
      <c r="H21" s="44"/>
      <c r="I21" s="44"/>
      <c r="J21" s="46"/>
      <c r="K21" s="44">
        <f t="shared" si="0"/>
        <v>9.75</v>
      </c>
      <c r="L21" s="44">
        <f>SUM(L4:L20)</f>
        <v>90.25</v>
      </c>
    </row>
  </sheetData>
  <sheetProtection/>
  <autoFilter ref="A3:L21"/>
  <mergeCells count="12">
    <mergeCell ref="A2:L2"/>
    <mergeCell ref="A21:C21"/>
    <mergeCell ref="A4:A8"/>
    <mergeCell ref="A9:A13"/>
    <mergeCell ref="A14:A17"/>
    <mergeCell ref="A18:A20"/>
    <mergeCell ref="B4:B5"/>
    <mergeCell ref="B6:B7"/>
    <mergeCell ref="B9:B11"/>
    <mergeCell ref="B12:B13"/>
    <mergeCell ref="H14:H17"/>
    <mergeCell ref="H18:H19"/>
  </mergeCells>
  <printOptions horizontalCentered="1"/>
  <pageMargins left="0.5506944444444445" right="0.5118055555555555" top="0.7083333333333334" bottom="0.7083333333333334" header="0.5" footer="0.5"/>
  <pageSetup horizontalDpi="600" verticalDpi="600" orientation="landscape" paperSize="9" scale="66"/>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E9"/>
  <sheetViews>
    <sheetView zoomScaleSheetLayoutView="100" workbookViewId="0" topLeftCell="A1">
      <selection activeCell="D7" sqref="D7"/>
    </sheetView>
  </sheetViews>
  <sheetFormatPr defaultColWidth="8.8515625" defaultRowHeight="18.75" customHeight="1"/>
  <cols>
    <col min="1" max="1" width="18.00390625" style="0" customWidth="1"/>
    <col min="2" max="2" width="12.140625" style="0" customWidth="1"/>
    <col min="3" max="3" width="43.00390625" style="0" customWidth="1"/>
    <col min="4" max="4" width="37.28125" style="0" customWidth="1"/>
    <col min="5" max="5" width="21.28125" style="0" customWidth="1"/>
  </cols>
  <sheetData>
    <row r="1" spans="1:5" ht="40.5" customHeight="1">
      <c r="A1" s="25" t="s">
        <v>101</v>
      </c>
      <c r="B1" s="26" t="s">
        <v>102</v>
      </c>
      <c r="C1" s="27"/>
      <c r="D1" s="27"/>
      <c r="E1" s="27"/>
    </row>
    <row r="2" spans="1:5" ht="18.75" customHeight="1">
      <c r="A2" s="25" t="s">
        <v>2</v>
      </c>
      <c r="B2" s="25" t="s">
        <v>3</v>
      </c>
      <c r="C2" s="25" t="s">
        <v>4</v>
      </c>
      <c r="D2" s="25" t="s">
        <v>103</v>
      </c>
      <c r="E2" s="25" t="s">
        <v>104</v>
      </c>
    </row>
    <row r="3" spans="1:5" ht="42" customHeight="1">
      <c r="A3" s="18" t="s">
        <v>63</v>
      </c>
      <c r="B3" s="20" t="s">
        <v>64</v>
      </c>
      <c r="C3" s="28" t="s">
        <v>105</v>
      </c>
      <c r="D3" s="28" t="s">
        <v>106</v>
      </c>
      <c r="E3" s="29"/>
    </row>
    <row r="4" spans="1:5" ht="18.75" customHeight="1">
      <c r="A4" s="18"/>
      <c r="B4" s="20" t="s">
        <v>69</v>
      </c>
      <c r="C4" s="20" t="s">
        <v>70</v>
      </c>
      <c r="D4" s="30" t="s">
        <v>107</v>
      </c>
      <c r="E4" s="31"/>
    </row>
    <row r="5" spans="1:5" ht="18.75" customHeight="1">
      <c r="A5" s="18"/>
      <c r="B5" s="20" t="s">
        <v>74</v>
      </c>
      <c r="C5" s="20" t="s">
        <v>75</v>
      </c>
      <c r="D5" s="30" t="s">
        <v>107</v>
      </c>
      <c r="E5" s="31"/>
    </row>
    <row r="6" spans="1:5" ht="18" customHeight="1">
      <c r="A6" s="18"/>
      <c r="B6" s="20" t="s">
        <v>80</v>
      </c>
      <c r="C6" s="32" t="s">
        <v>81</v>
      </c>
      <c r="D6" s="32" t="s">
        <v>108</v>
      </c>
      <c r="E6" s="29"/>
    </row>
    <row r="7" spans="1:5" ht="30.75" customHeight="1">
      <c r="A7" s="20" t="s">
        <v>85</v>
      </c>
      <c r="B7" s="20" t="s">
        <v>86</v>
      </c>
      <c r="C7" s="20" t="s">
        <v>109</v>
      </c>
      <c r="D7" s="20" t="s">
        <v>110</v>
      </c>
      <c r="E7" s="29"/>
    </row>
    <row r="8" spans="1:5" ht="18.75" customHeight="1">
      <c r="A8" s="20"/>
      <c r="B8" s="20" t="s">
        <v>90</v>
      </c>
      <c r="C8" s="20" t="s">
        <v>91</v>
      </c>
      <c r="D8" s="29" t="s">
        <v>111</v>
      </c>
      <c r="E8" s="29"/>
    </row>
    <row r="9" spans="1:5" ht="18.75" customHeight="1">
      <c r="A9" s="20"/>
      <c r="B9" s="20" t="s">
        <v>95</v>
      </c>
      <c r="C9" s="20" t="s">
        <v>96</v>
      </c>
      <c r="D9" s="31" t="s">
        <v>112</v>
      </c>
      <c r="E9" s="29"/>
    </row>
    <row r="11" ht="19.5" customHeight="1"/>
    <row r="12" ht="19.5" customHeight="1"/>
    <row r="13" ht="36.75" customHeight="1"/>
  </sheetData>
  <sheetProtection/>
  <mergeCells count="3">
    <mergeCell ref="B1:E1"/>
    <mergeCell ref="A3:A6"/>
    <mergeCell ref="A7:A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0"/>
  <sheetViews>
    <sheetView zoomScaleSheetLayoutView="100" workbookViewId="0" topLeftCell="A1">
      <selection activeCell="B8" sqref="B8"/>
    </sheetView>
  </sheetViews>
  <sheetFormatPr defaultColWidth="8.8515625" defaultRowHeight="39.75" customHeight="1"/>
  <cols>
    <col min="1" max="1" width="33.28125" style="0" customWidth="1"/>
    <col min="2" max="2" width="30.8515625" style="0" customWidth="1"/>
    <col min="3" max="3" width="44.140625" style="0" customWidth="1"/>
    <col min="4" max="4" width="14.421875" style="0" customWidth="1"/>
  </cols>
  <sheetData>
    <row r="1" spans="1:4" ht="39.75" customHeight="1">
      <c r="A1" s="16" t="s">
        <v>113</v>
      </c>
      <c r="B1" s="16"/>
      <c r="C1" s="16" t="s">
        <v>114</v>
      </c>
      <c r="D1" s="16"/>
    </row>
    <row r="2" spans="1:4" ht="39.75" customHeight="1">
      <c r="A2" s="17" t="s">
        <v>115</v>
      </c>
      <c r="B2" s="17"/>
      <c r="C2" s="17" t="s">
        <v>102</v>
      </c>
      <c r="D2" s="17"/>
    </row>
    <row r="3" spans="1:4" ht="39.75" customHeight="1">
      <c r="A3" s="16" t="s">
        <v>4</v>
      </c>
      <c r="B3" s="16" t="s">
        <v>103</v>
      </c>
      <c r="C3" s="16" t="s">
        <v>116</v>
      </c>
      <c r="D3" s="16" t="s">
        <v>117</v>
      </c>
    </row>
    <row r="4" spans="1:4" ht="39.75" customHeight="1">
      <c r="A4" s="18" t="s">
        <v>105</v>
      </c>
      <c r="B4" s="18" t="s">
        <v>118</v>
      </c>
      <c r="C4" s="19" t="s">
        <v>119</v>
      </c>
      <c r="D4" s="19"/>
    </row>
    <row r="5" spans="1:4" ht="39.75" customHeight="1">
      <c r="A5" s="20" t="s">
        <v>70</v>
      </c>
      <c r="B5" s="21" t="s">
        <v>107</v>
      </c>
      <c r="C5" s="22" t="s">
        <v>120</v>
      </c>
      <c r="D5" s="19"/>
    </row>
    <row r="6" spans="1:4" ht="39.75" customHeight="1">
      <c r="A6" s="20" t="s">
        <v>75</v>
      </c>
      <c r="B6" s="21" t="s">
        <v>107</v>
      </c>
      <c r="C6" s="23" t="s">
        <v>121</v>
      </c>
      <c r="D6" s="19"/>
    </row>
    <row r="7" spans="1:4" ht="39.75" customHeight="1">
      <c r="A7" s="19" t="s">
        <v>81</v>
      </c>
      <c r="B7" s="19" t="s">
        <v>108</v>
      </c>
      <c r="C7" s="19" t="s">
        <v>122</v>
      </c>
      <c r="D7" s="19"/>
    </row>
    <row r="8" spans="1:4" ht="39.75" customHeight="1">
      <c r="A8" s="20" t="s">
        <v>109</v>
      </c>
      <c r="B8" s="20" t="s">
        <v>110</v>
      </c>
      <c r="C8" s="19" t="s">
        <v>89</v>
      </c>
      <c r="D8" s="19"/>
    </row>
    <row r="9" spans="1:4" ht="39.75" customHeight="1">
      <c r="A9" s="20" t="s">
        <v>91</v>
      </c>
      <c r="B9" s="20" t="s">
        <v>111</v>
      </c>
      <c r="C9" s="23" t="s">
        <v>123</v>
      </c>
      <c r="D9" s="19"/>
    </row>
    <row r="10" spans="1:4" ht="39.75" customHeight="1">
      <c r="A10" s="20" t="s">
        <v>96</v>
      </c>
      <c r="B10" s="20" t="s">
        <v>112</v>
      </c>
      <c r="C10" s="24">
        <v>1</v>
      </c>
      <c r="D10" s="19"/>
    </row>
  </sheetData>
  <sheetProtection/>
  <mergeCells count="4">
    <mergeCell ref="A1:B1"/>
    <mergeCell ref="C1:D1"/>
    <mergeCell ref="A2:B2"/>
    <mergeCell ref="C2:D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23"/>
  <sheetViews>
    <sheetView zoomScale="80" zoomScaleNormal="80" zoomScaleSheetLayoutView="100" workbookViewId="0" topLeftCell="A1">
      <pane xSplit="4" ySplit="1" topLeftCell="E2" activePane="bottomRight" state="frozen"/>
      <selection pane="bottomRight" activeCell="C19" sqref="C19:C21"/>
    </sheetView>
  </sheetViews>
  <sheetFormatPr defaultColWidth="9.00390625" defaultRowHeight="21.75" customHeight="1"/>
  <cols>
    <col min="1" max="1" width="10.140625" style="2" customWidth="1"/>
    <col min="2" max="2" width="11.7109375" style="2" customWidth="1"/>
    <col min="3" max="3" width="44.00390625" style="2" customWidth="1"/>
    <col min="4" max="4" width="7.28125" style="2" customWidth="1"/>
    <col min="5" max="5" width="8.00390625" style="3" customWidth="1"/>
    <col min="6" max="6" width="9.00390625" style="3" customWidth="1"/>
    <col min="7" max="16384" width="9.00390625" style="2" customWidth="1"/>
  </cols>
  <sheetData>
    <row r="1" spans="1:6" s="1" customFormat="1" ht="21.75" customHeight="1">
      <c r="A1" s="4" t="s">
        <v>2</v>
      </c>
      <c r="B1" s="4" t="s">
        <v>3</v>
      </c>
      <c r="C1" s="4" t="s">
        <v>4</v>
      </c>
      <c r="D1" s="4" t="s">
        <v>5</v>
      </c>
      <c r="E1" s="5" t="s">
        <v>124</v>
      </c>
      <c r="F1" s="5" t="s">
        <v>125</v>
      </c>
    </row>
    <row r="2" spans="1:6" s="2" customFormat="1" ht="21.75" customHeight="1">
      <c r="A2" s="6" t="s">
        <v>126</v>
      </c>
      <c r="B2" s="7" t="s">
        <v>127</v>
      </c>
      <c r="C2" s="6" t="s">
        <v>128</v>
      </c>
      <c r="D2" s="6">
        <v>2</v>
      </c>
      <c r="E2" s="8">
        <v>2</v>
      </c>
      <c r="F2" s="9">
        <f>E2/D2</f>
        <v>1</v>
      </c>
    </row>
    <row r="3" spans="1:6" s="2" customFormat="1" ht="21.75" customHeight="1">
      <c r="A3" s="6"/>
      <c r="B3" s="7"/>
      <c r="C3" s="6" t="s">
        <v>129</v>
      </c>
      <c r="D3" s="6">
        <v>2</v>
      </c>
      <c r="E3" s="8">
        <v>2</v>
      </c>
      <c r="F3" s="9">
        <f aca="true" t="shared" si="0" ref="F3:F23">E3/D3</f>
        <v>1</v>
      </c>
    </row>
    <row r="4" spans="1:6" s="2" customFormat="1" ht="21.75" customHeight="1">
      <c r="A4" s="6"/>
      <c r="B4" s="7" t="s">
        <v>130</v>
      </c>
      <c r="C4" s="6" t="s">
        <v>131</v>
      </c>
      <c r="D4" s="6">
        <v>2</v>
      </c>
      <c r="E4" s="8">
        <v>2</v>
      </c>
      <c r="F4" s="9">
        <f t="shared" si="0"/>
        <v>1</v>
      </c>
    </row>
    <row r="5" spans="1:6" s="2" customFormat="1" ht="21.75" customHeight="1">
      <c r="A5" s="6"/>
      <c r="B5" s="7"/>
      <c r="C5" s="6" t="s">
        <v>132</v>
      </c>
      <c r="D5" s="6">
        <v>2</v>
      </c>
      <c r="E5" s="8">
        <v>1.5</v>
      </c>
      <c r="F5" s="9">
        <f t="shared" si="0"/>
        <v>0.75</v>
      </c>
    </row>
    <row r="6" spans="1:6" s="2" customFormat="1" ht="21.75" customHeight="1">
      <c r="A6" s="6"/>
      <c r="B6" s="6" t="s">
        <v>133</v>
      </c>
      <c r="C6" s="6" t="s">
        <v>134</v>
      </c>
      <c r="D6" s="6">
        <v>8</v>
      </c>
      <c r="E6" s="8">
        <v>8</v>
      </c>
      <c r="F6" s="9">
        <f t="shared" si="0"/>
        <v>1</v>
      </c>
    </row>
    <row r="7" spans="1:6" s="2" customFormat="1" ht="21.75" customHeight="1">
      <c r="A7" s="10" t="s">
        <v>135</v>
      </c>
      <c r="B7" s="11"/>
      <c r="C7" s="12"/>
      <c r="D7" s="4">
        <f>SUM(D2:D6)</f>
        <v>16</v>
      </c>
      <c r="E7" s="4">
        <f>SUM(E2:E6)</f>
        <v>15.5</v>
      </c>
      <c r="F7" s="13">
        <f t="shared" si="0"/>
        <v>0.96875</v>
      </c>
    </row>
    <row r="8" spans="1:6" s="2" customFormat="1" ht="21.75" customHeight="1">
      <c r="A8" s="6" t="s">
        <v>136</v>
      </c>
      <c r="B8" s="6" t="s">
        <v>137</v>
      </c>
      <c r="C8" s="6" t="s">
        <v>39</v>
      </c>
      <c r="D8" s="6">
        <v>4</v>
      </c>
      <c r="E8" s="8">
        <v>3</v>
      </c>
      <c r="F8" s="9">
        <f t="shared" si="0"/>
        <v>0.75</v>
      </c>
    </row>
    <row r="9" spans="1:6" s="2" customFormat="1" ht="21.75" customHeight="1">
      <c r="A9" s="6"/>
      <c r="B9" s="6"/>
      <c r="C9" s="6" t="s">
        <v>44</v>
      </c>
      <c r="D9" s="6">
        <v>6</v>
      </c>
      <c r="E9" s="8">
        <v>4</v>
      </c>
      <c r="F9" s="9">
        <f t="shared" si="0"/>
        <v>0.6666666666666666</v>
      </c>
    </row>
    <row r="10" spans="1:6" s="2" customFormat="1" ht="21.75" customHeight="1">
      <c r="A10" s="6"/>
      <c r="B10" s="6"/>
      <c r="C10" s="6" t="s">
        <v>138</v>
      </c>
      <c r="D10" s="6">
        <v>4</v>
      </c>
      <c r="E10" s="8">
        <v>4</v>
      </c>
      <c r="F10" s="9">
        <f t="shared" si="0"/>
        <v>1</v>
      </c>
    </row>
    <row r="11" spans="1:6" s="2" customFormat="1" ht="21.75" customHeight="1">
      <c r="A11" s="6"/>
      <c r="B11" s="6" t="s">
        <v>139</v>
      </c>
      <c r="C11" s="6" t="s">
        <v>140</v>
      </c>
      <c r="D11" s="6">
        <v>5</v>
      </c>
      <c r="E11" s="8">
        <v>5</v>
      </c>
      <c r="F11" s="9">
        <f t="shared" si="0"/>
        <v>1</v>
      </c>
    </row>
    <row r="12" spans="1:6" s="2" customFormat="1" ht="21.75" customHeight="1">
      <c r="A12" s="6"/>
      <c r="B12" s="6"/>
      <c r="C12" s="6" t="s">
        <v>141</v>
      </c>
      <c r="D12" s="6">
        <v>5</v>
      </c>
      <c r="E12" s="8">
        <v>3.75</v>
      </c>
      <c r="F12" s="9">
        <f t="shared" si="0"/>
        <v>0.75</v>
      </c>
    </row>
    <row r="13" spans="1:6" s="2" customFormat="1" ht="21.75" customHeight="1">
      <c r="A13" s="10" t="s">
        <v>135</v>
      </c>
      <c r="B13" s="11"/>
      <c r="C13" s="12"/>
      <c r="D13" s="4">
        <f>SUM(D8:D12)</f>
        <v>24</v>
      </c>
      <c r="E13" s="4">
        <f>SUM(E8:E12)</f>
        <v>19.75</v>
      </c>
      <c r="F13" s="13">
        <f t="shared" si="0"/>
        <v>0.8229166666666666</v>
      </c>
    </row>
    <row r="14" spans="1:6" s="2" customFormat="1" ht="31.5" customHeight="1">
      <c r="A14" s="7" t="s">
        <v>142</v>
      </c>
      <c r="B14" s="6" t="s">
        <v>64</v>
      </c>
      <c r="C14" s="7" t="s">
        <v>143</v>
      </c>
      <c r="D14" s="6">
        <v>7</v>
      </c>
      <c r="E14" s="8">
        <v>7</v>
      </c>
      <c r="F14" s="9">
        <f t="shared" si="0"/>
        <v>1</v>
      </c>
    </row>
    <row r="15" spans="1:6" s="2" customFormat="1" ht="21.75" customHeight="1">
      <c r="A15" s="7"/>
      <c r="B15" s="6" t="s">
        <v>69</v>
      </c>
      <c r="C15" s="6" t="s">
        <v>70</v>
      </c>
      <c r="D15" s="6">
        <v>8</v>
      </c>
      <c r="E15" s="8">
        <v>8</v>
      </c>
      <c r="F15" s="9">
        <f t="shared" si="0"/>
        <v>1</v>
      </c>
    </row>
    <row r="16" spans="1:6" s="2" customFormat="1" ht="21.75" customHeight="1">
      <c r="A16" s="7"/>
      <c r="B16" s="6" t="s">
        <v>74</v>
      </c>
      <c r="C16" s="6" t="s">
        <v>75</v>
      </c>
      <c r="D16" s="6">
        <v>7</v>
      </c>
      <c r="E16" s="8">
        <v>4</v>
      </c>
      <c r="F16" s="9">
        <f t="shared" si="0"/>
        <v>0.5714285714285714</v>
      </c>
    </row>
    <row r="17" spans="1:6" s="2" customFormat="1" ht="21.75" customHeight="1">
      <c r="A17" s="7"/>
      <c r="B17" s="6" t="s">
        <v>80</v>
      </c>
      <c r="C17" s="6" t="s">
        <v>81</v>
      </c>
      <c r="D17" s="6">
        <v>8</v>
      </c>
      <c r="E17" s="8">
        <v>8</v>
      </c>
      <c r="F17" s="9">
        <f t="shared" si="0"/>
        <v>1</v>
      </c>
    </row>
    <row r="18" spans="1:6" s="2" customFormat="1" ht="21.75" customHeight="1">
      <c r="A18" s="10" t="s">
        <v>135</v>
      </c>
      <c r="B18" s="11"/>
      <c r="C18" s="12"/>
      <c r="D18" s="4">
        <f>SUM(D14:D17)</f>
        <v>30</v>
      </c>
      <c r="E18" s="4">
        <f>SUM(E14:E17)</f>
        <v>27</v>
      </c>
      <c r="F18" s="13">
        <f t="shared" si="0"/>
        <v>0.9</v>
      </c>
    </row>
    <row r="19" spans="1:6" s="2" customFormat="1" ht="28.5" customHeight="1">
      <c r="A19" s="6" t="s">
        <v>144</v>
      </c>
      <c r="B19" s="6" t="s">
        <v>86</v>
      </c>
      <c r="C19" s="6" t="s">
        <v>110</v>
      </c>
      <c r="D19" s="6">
        <v>10</v>
      </c>
      <c r="E19" s="8">
        <v>8</v>
      </c>
      <c r="F19" s="9">
        <f t="shared" si="0"/>
        <v>0.8</v>
      </c>
    </row>
    <row r="20" spans="1:6" s="2" customFormat="1" ht="21.75" customHeight="1">
      <c r="A20" s="6"/>
      <c r="B20" s="6" t="s">
        <v>90</v>
      </c>
      <c r="C20" s="14" t="s">
        <v>91</v>
      </c>
      <c r="D20" s="6">
        <v>10</v>
      </c>
      <c r="E20" s="8">
        <v>10</v>
      </c>
      <c r="F20" s="9">
        <f t="shared" si="0"/>
        <v>1</v>
      </c>
    </row>
    <row r="21" spans="1:6" s="2" customFormat="1" ht="21.75" customHeight="1">
      <c r="A21" s="6"/>
      <c r="B21" s="6" t="s">
        <v>95</v>
      </c>
      <c r="C21" s="6" t="s">
        <v>96</v>
      </c>
      <c r="D21" s="6">
        <v>10</v>
      </c>
      <c r="E21" s="8">
        <v>10</v>
      </c>
      <c r="F21" s="9">
        <f t="shared" si="0"/>
        <v>1</v>
      </c>
    </row>
    <row r="22" spans="1:6" s="2" customFormat="1" ht="21.75" customHeight="1">
      <c r="A22" s="10" t="s">
        <v>135</v>
      </c>
      <c r="B22" s="11"/>
      <c r="C22" s="12"/>
      <c r="D22" s="4">
        <f>SUM(D19:D21)</f>
        <v>30</v>
      </c>
      <c r="E22" s="4">
        <f>SUM(E19:E21)</f>
        <v>28</v>
      </c>
      <c r="F22" s="13">
        <f t="shared" si="0"/>
        <v>0.9333333333333333</v>
      </c>
    </row>
    <row r="23" spans="1:6" s="2" customFormat="1" ht="21.75" customHeight="1">
      <c r="A23" s="15" t="s">
        <v>100</v>
      </c>
      <c r="B23" s="15"/>
      <c r="C23" s="15"/>
      <c r="D23" s="15">
        <f>D22+D18+D13+D7</f>
        <v>100</v>
      </c>
      <c r="E23" s="15">
        <f>E22+E18+E13+E7</f>
        <v>90.25</v>
      </c>
      <c r="F23" s="13">
        <f t="shared" si="0"/>
        <v>0.9025</v>
      </c>
    </row>
  </sheetData>
  <sheetProtection/>
  <autoFilter ref="A1:E23"/>
  <mergeCells count="13">
    <mergeCell ref="A7:C7"/>
    <mergeCell ref="A13:C13"/>
    <mergeCell ref="A18:C18"/>
    <mergeCell ref="A22:C22"/>
    <mergeCell ref="A23:C23"/>
    <mergeCell ref="A2:A6"/>
    <mergeCell ref="A8:A12"/>
    <mergeCell ref="A14:A17"/>
    <mergeCell ref="A19:A21"/>
    <mergeCell ref="B2:B3"/>
    <mergeCell ref="B4:B5"/>
    <mergeCell ref="B8:B10"/>
    <mergeCell ref="B11:B12"/>
  </mergeCells>
  <printOptions/>
  <pageMargins left="0.5506944444444445" right="0.3145833333333333" top="0.7479166666666667" bottom="0.7083333333333334" header="0.5" footer="0.5"/>
  <pageSetup horizontalDpi="600" verticalDpi="600" orientation="landscape" paperSize="8" scale="66"/>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uos</dc:creator>
  <cp:keywords/>
  <dc:description/>
  <cp:lastModifiedBy>此号暂时停用</cp:lastModifiedBy>
  <dcterms:created xsi:type="dcterms:W3CDTF">2022-07-20T18:50:37Z</dcterms:created>
  <dcterms:modified xsi:type="dcterms:W3CDTF">2022-11-23T03:47:19Z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609A02DDF9044DA587E5E21D7C01FAE1</vt:lpwstr>
  </property>
</Properties>
</file>