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910" windowHeight="10350" tabRatio="909"/>
  </bookViews>
  <sheets>
    <sheet name="附件1政府投资项目计划表" sheetId="1" r:id="rId1"/>
    <sheet name="附件2政府预备项目表" sheetId="2" r:id="rId2"/>
  </sheets>
  <definedNames>
    <definedName name="_xlnm.Print_Titles" localSheetId="0">附件1政府投资项目计划表!$2:6</definedName>
    <definedName name="_xlnm.Print_Titles" localSheetId="1">附件2政府预备项目表!$2:5</definedName>
    <definedName name="_xlnm._FilterDatabase" localSheetId="0" hidden="1">附件1政府投资项目计划表!$A$6:$BN$229</definedName>
    <definedName name="_xlnm.Print_Area" localSheetId="0">附件1政府投资项目计划表!$A$1:$BI$229</definedName>
    <definedName name="_xlnm._FilterDatabase" localSheetId="1" hidden="1">附件2政府预备项目表!$A$1:$N$53</definedName>
    <definedName name="_xlnm.Print_Area" localSheetId="1">附件2政府预备项目表!$A$1:$M$54</definedName>
  </definedNames>
  <calcPr calcId="144525" concurrentCalc="0"/>
</workbook>
</file>

<file path=xl/sharedStrings.xml><?xml version="1.0" encoding="utf-8"?>
<sst xmlns="http://schemas.openxmlformats.org/spreadsheetml/2006/main" count="1185">
  <si>
    <t>附件1</t>
  </si>
  <si>
    <t>万宁市2020年政府投资项目计划表</t>
  </si>
  <si>
    <t>金额单位：万元</t>
  </si>
  <si>
    <t>序号</t>
  </si>
  <si>
    <t>项目名称</t>
  </si>
  <si>
    <t>项目业主</t>
  </si>
  <si>
    <t>项目责任人</t>
  </si>
  <si>
    <t>建设内容和规模</t>
  </si>
  <si>
    <t>建设地点</t>
  </si>
  <si>
    <t>建设性质</t>
  </si>
  <si>
    <t>单位承诺开工年月</t>
  </si>
  <si>
    <t>计划竣工年月</t>
  </si>
  <si>
    <t>项目总投资</t>
  </si>
  <si>
    <t>总投资资金来源</t>
  </si>
  <si>
    <t>工程形象进度%</t>
  </si>
  <si>
    <t>累计完成投资（工程量数）</t>
  </si>
  <si>
    <t>截至2019年12月31日项目累计到位资金</t>
  </si>
  <si>
    <t>其中：已到位资金情况</t>
  </si>
  <si>
    <t>截至2019年12月31日实际支付财务资金</t>
  </si>
  <si>
    <t>其中：实际支付财务数</t>
  </si>
  <si>
    <t>2020年投资计划及资金安排合计</t>
  </si>
  <si>
    <t>2020年资金安排情况</t>
  </si>
  <si>
    <t>第一季度计划</t>
  </si>
  <si>
    <t>第二季度计划</t>
  </si>
  <si>
    <t>第三季度计划</t>
  </si>
  <si>
    <t>第四季度计划</t>
  </si>
  <si>
    <t>项目进展情况</t>
  </si>
  <si>
    <t>问题清单</t>
  </si>
  <si>
    <t>是否已开工</t>
  </si>
  <si>
    <t>备注</t>
  </si>
  <si>
    <t>备注（工作用）</t>
  </si>
  <si>
    <t>项目负责人</t>
  </si>
  <si>
    <t>责任单位</t>
  </si>
  <si>
    <t>征地清表</t>
  </si>
  <si>
    <t>中央投资</t>
  </si>
  <si>
    <t>省级配套</t>
  </si>
  <si>
    <t>市县配套</t>
  </si>
  <si>
    <t>其他资金</t>
  </si>
  <si>
    <t>地方财政预算配套</t>
  </si>
  <si>
    <t>地方债券</t>
  </si>
  <si>
    <t>上年结转资金</t>
  </si>
  <si>
    <t>工作内容</t>
  </si>
  <si>
    <t>第一季度计划投资</t>
  </si>
  <si>
    <t>1月计划投资</t>
  </si>
  <si>
    <t>2月计划投资</t>
  </si>
  <si>
    <t>3月计划投资</t>
  </si>
  <si>
    <t>第二季度计划投资</t>
  </si>
  <si>
    <t>4月计划投资</t>
  </si>
  <si>
    <t>5月计划投资</t>
  </si>
  <si>
    <t>6月计划投资</t>
  </si>
  <si>
    <t>第三季度计划投资</t>
  </si>
  <si>
    <t>7月计划投资</t>
  </si>
  <si>
    <t>8月计划投资</t>
  </si>
  <si>
    <t>9月计划投资</t>
  </si>
  <si>
    <t>第四季度计划投资</t>
  </si>
  <si>
    <t>10月计划投资</t>
  </si>
  <si>
    <t>11月计划投资</t>
  </si>
  <si>
    <t>12月计划投资</t>
  </si>
  <si>
    <t>小计</t>
  </si>
  <si>
    <t>公共预算</t>
  </si>
  <si>
    <t>政府基金</t>
  </si>
  <si>
    <t>一般债券</t>
  </si>
  <si>
    <t>中央专项债券</t>
  </si>
  <si>
    <t>合计153个
（新开工52个，续建101个）</t>
  </si>
  <si>
    <t>新开工52个</t>
  </si>
  <si>
    <t>续建101个</t>
  </si>
  <si>
    <t>一</t>
  </si>
  <si>
    <t>中共万宁市委组织部  合计4个
（续建4个）</t>
  </si>
  <si>
    <t>2019年村级组织活动场所</t>
  </si>
  <si>
    <t>中共万宁市委组织部</t>
  </si>
  <si>
    <t>许平</t>
  </si>
  <si>
    <t>建设村级办公室7间</t>
  </si>
  <si>
    <t>相关镇</t>
  </si>
  <si>
    <t>续建</t>
  </si>
  <si>
    <t>2019年
5月</t>
  </si>
  <si>
    <t>2020年
6月</t>
  </si>
  <si>
    <t>主体施工</t>
  </si>
  <si>
    <t>全部完工</t>
  </si>
  <si>
    <t>已开工7个村</t>
  </si>
  <si>
    <t>无</t>
  </si>
  <si>
    <t>已开工</t>
  </si>
  <si>
    <t>计划竣工</t>
  </si>
  <si>
    <t>2019年计划内（已到位249万元，已支付196万，结余53万元，财政局未盘活。）</t>
  </si>
  <si>
    <t>2018年村级办公室及配套设施</t>
  </si>
  <si>
    <t>1.建设13间村级办公室，面积约4100㎡；2.建设13个村级组织场所配套设施</t>
  </si>
  <si>
    <t>2018年
6月</t>
  </si>
  <si>
    <t>已开工12个村，配套项目等办公室项目完工后实施。已完成工程进度60%。</t>
  </si>
  <si>
    <t>2019年计划内</t>
  </si>
  <si>
    <t>2017年村级办公室建设</t>
  </si>
  <si>
    <t>建设12间村级办公室，面积约4100㎡</t>
  </si>
  <si>
    <t>2017年
6月</t>
  </si>
  <si>
    <t>2020年
4月</t>
  </si>
  <si>
    <t>已开工12间，计划竣工8间，已完成工程进度75%。</t>
  </si>
  <si>
    <t>2017年村级组织场所配套设施</t>
  </si>
  <si>
    <t>建设12个村级组织场所配套设施</t>
  </si>
  <si>
    <t>2017年
10月</t>
  </si>
  <si>
    <t>已开工8个村，计划竣工4个，已完成工程进度69%。</t>
  </si>
  <si>
    <t>二</t>
  </si>
  <si>
    <t>中共万宁市委政法委员会  合计1个
（续建1个）</t>
  </si>
  <si>
    <t>公共安全视频监控联网应用项目（雪亮工程）</t>
  </si>
  <si>
    <t>中共万宁市委政法委员会</t>
  </si>
  <si>
    <t>杨应龙</t>
  </si>
  <si>
    <t>本项目将继续对公安一类二类视频与社会视频资源进行联网整合、共享使用达到视频资源互联互通，互相可视调度。并继续补点建设视频监控。</t>
  </si>
  <si>
    <t>2019年
11月</t>
  </si>
  <si>
    <t>2020年
8月</t>
  </si>
  <si>
    <t>完成软件平台系统搭建</t>
  </si>
  <si>
    <t>已完成软件平台系统搭建，并接入市公安机关视频点位。已完成工程进度90%。</t>
  </si>
  <si>
    <t>2019年计划内（已到位200万元，已支付188万元，结余12万元，财政局未盘活。）</t>
  </si>
  <si>
    <t>三</t>
  </si>
  <si>
    <t>万宁市人民政府办公室  合计1个
（续建1个）</t>
  </si>
  <si>
    <t>市多功能活动中心发电机房改造工程</t>
  </si>
  <si>
    <t>万宁市人民政府办公室</t>
  </si>
  <si>
    <t>李海宁</t>
  </si>
  <si>
    <t>安装800KVA箱变1台、真空开关1台、高压计量箱1台、高压三相多功能表1只、负责终端表1只、新立预应力12米电杆1基、高压避雷器1组、隔离开关1组；敷设YJV22-3*70电缆50米，敷设WDZN-VV32-0.6/1kv-1*400电缆1900米，新建十二线（人行）电缆沟150米，新建电缆井6座等。</t>
  </si>
  <si>
    <t>万城镇</t>
  </si>
  <si>
    <t>2019年
9月</t>
  </si>
  <si>
    <t>完成工程建设</t>
  </si>
  <si>
    <t>已完成工程进度87%</t>
  </si>
  <si>
    <t>2019年计划外（已立项）</t>
  </si>
  <si>
    <t>四</t>
  </si>
  <si>
    <t>政协万宁市委员办公室  合计1个
（新开工1个）</t>
  </si>
  <si>
    <t>万城镇华侨街西门书法门楼工程</t>
  </si>
  <si>
    <t>政协万宁市委员办公室</t>
  </si>
  <si>
    <t>卓林梅</t>
  </si>
  <si>
    <t>书法门楼一座，楼宽11.2米，楼高15米，钢筋混泥土结构。</t>
  </si>
  <si>
    <t>新开工</t>
  </si>
  <si>
    <t>2021年
2月</t>
  </si>
  <si>
    <t>前期准备工作</t>
  </si>
  <si>
    <t>施工队进场施工</t>
  </si>
  <si>
    <t>已招投标并签订合同。</t>
  </si>
  <si>
    <t>未开工</t>
  </si>
  <si>
    <t>2019年未暂缓</t>
  </si>
  <si>
    <t>五</t>
  </si>
  <si>
    <t>万宁市土地开发整理储备中心  合计6个
（续建6个）</t>
  </si>
  <si>
    <t>万宁市礼纪镇五堀旱改水开发整理项目</t>
  </si>
  <si>
    <t>万宁市土地开发整理储备中心</t>
  </si>
  <si>
    <t>林儒清</t>
  </si>
  <si>
    <t>规模81.194公顷。土地平整工程、灌溉与排水工程、田间道路工程和其他工程</t>
  </si>
  <si>
    <t>礼纪镇</t>
  </si>
  <si>
    <t>土地平整，路面建设</t>
  </si>
  <si>
    <t>田间道路工程</t>
  </si>
  <si>
    <t>正在土地平整，灌溉排水，已完成工程进度26%。</t>
  </si>
  <si>
    <t>2019年计划外</t>
  </si>
  <si>
    <t>万宁市后安镇美子林村土地开发整理项目</t>
  </si>
  <si>
    <t>规模88.33公顷。土地平整工程、灌溉与排水工程、田间道路工程和其他工程</t>
  </si>
  <si>
    <t>后安镇</t>
  </si>
  <si>
    <t>2021年
5月</t>
  </si>
  <si>
    <t>正在土地平整，灌溉排水，已完成工程进度25%。</t>
  </si>
  <si>
    <t>万宁市万城镇保定洋基本农田建设项目（一期）</t>
  </si>
  <si>
    <t>1、规模688.47公顷;2、灌渠23263米；3、排沟28415米；4、道路44512米。</t>
  </si>
  <si>
    <t>2017年
2月</t>
  </si>
  <si>
    <t>灌溉排水渠安装，田间道路路基铺设</t>
  </si>
  <si>
    <t>排沟工程</t>
  </si>
  <si>
    <t>灌溉排水渠安装，田间道路路基铺设，已完成工程进度84%。</t>
  </si>
  <si>
    <t>万宁市万城镇保定洋基本农田建设项目（二期）</t>
  </si>
  <si>
    <t>1、规模458.73公顷；2、灌渠14114米；3、排沟17959米；4、道路23952米。</t>
  </si>
  <si>
    <t>护坡种植草皮，路面修整</t>
  </si>
  <si>
    <t>正在灌排水安装，已完成工程进度52%。</t>
  </si>
  <si>
    <t>2019年计划内（已到位省级资金913万元，已支付900万元，结余13万元，财政局已盘活。）</t>
  </si>
  <si>
    <t>万宁市万城镇大奶洋基本农田建设项目（一期）</t>
  </si>
  <si>
    <t>1、规模547.63公顷；2、灌渠15680米；3、排沟17064米；4、道路21898米。</t>
  </si>
  <si>
    <t>田间路面硬化，田间道路铺碎石</t>
  </si>
  <si>
    <t>正在灌排水安装，已完成工程进度62%。</t>
  </si>
  <si>
    <t>2019年计划内（已到位中央资金1250万元，已支付1223万元，结余27万元，财政局未盘活。）</t>
  </si>
  <si>
    <t>万宁市万城镇大奶洋基本农田建设项目（二期）</t>
  </si>
  <si>
    <t>1、规模397.31公顷；2、灌渠14114米；3、排沟17959米；4、道路23952米。</t>
  </si>
  <si>
    <t>2018年
8月</t>
  </si>
  <si>
    <t>排沟安装石网，道路路面铺设</t>
  </si>
  <si>
    <t>正在排沟安装石网，道路路面铺设，已完成工程进度72%。</t>
  </si>
  <si>
    <t>六</t>
  </si>
  <si>
    <t>万宁市旅游和文化广电体育局  合计3个
（新开工2个，续建1个）</t>
  </si>
  <si>
    <t>新开工2个</t>
  </si>
  <si>
    <t>2019年文体活动室</t>
  </si>
  <si>
    <t>万宁市旅游和文化广电体育局</t>
  </si>
  <si>
    <t>吴少雄</t>
  </si>
  <si>
    <t>16间文体活动室：万城镇群庄村、益民村、春园村、滨湖村、大芒村、新庄村；后安镇白石村、曙光村、曲冲村；山根镇水央堀村、横山村；北大镇映田村；大茂镇群乐村；东澳镇龙山村；和乐镇五星村、和乐村。</t>
  </si>
  <si>
    <t>万城镇、后安镇、山根镇、北大镇、大茂镇、东澳镇、和乐镇</t>
  </si>
  <si>
    <t>2020年
5月</t>
  </si>
  <si>
    <t>2021年
3月</t>
  </si>
  <si>
    <t>3月1日-31日完成初步设计及概算编制及批复。</t>
  </si>
  <si>
    <t>1、4月1日-30日完成预算编制及审核、完成招投标；2、5月1日-6日办理施工许可证；3、5月10日施工队进场</t>
  </si>
  <si>
    <t>基础施工</t>
  </si>
  <si>
    <t>装修</t>
  </si>
  <si>
    <t>第一标段：万城镇群庄村、益民村、春园村和后安镇白石村，第二标段：山根镇水央堀村、横山村和北大镇映田村，第一、二标段已经市政府同意并已完成图纸设计与预算编制，委托招标公司进行招标公示，目前处于邀请招标的招标公告阶段。第三标段：万城镇滨湖村、大芒村、新庄村、大茂镇群乐村、东澳镇龙山村；第四标段：和乐镇五星村、和乐村、后安镇曙光村、曲冲村，正计划报市政府审批。</t>
  </si>
  <si>
    <t>万宁市2019年旅游厕所建设项目</t>
  </si>
  <si>
    <t>建设6间1A等级旅游厕所，每间50万元，每间拟建面积78㎡，每间拟建10个厕位。
1、龙滚镇文渊村旅游厕所；2、山根镇水央堀村旅游厕所；3、山根镇大石岭村旅游厕所；4、兴隆区咖啡生产休闲融合发展示范园旅游厕所；5、北大镇尖岭村旅游厕所；6、万城镇上边田村旅游厕所。</t>
  </si>
  <si>
    <t>龙滚镇、山根镇、兴隆区、北大镇、万城镇</t>
  </si>
  <si>
    <t>已完成招投标</t>
  </si>
  <si>
    <t>续建1个</t>
  </si>
  <si>
    <t>2018年文体活动室</t>
  </si>
  <si>
    <t>34间文体活动室</t>
  </si>
  <si>
    <t>2018年
4月</t>
  </si>
  <si>
    <t>主体建设</t>
  </si>
  <si>
    <t>完成项目建设</t>
  </si>
  <si>
    <t>已开工34间，已完成工程进度80%。</t>
  </si>
  <si>
    <t>2009年计划外（已到位省级资金1000万元，市县资金113万元，已支付825万元，结余288万元，财政局已盘活。）</t>
  </si>
  <si>
    <t>七</t>
  </si>
  <si>
    <t>万宁市生态环境局  合计1个
（新开工1个）</t>
  </si>
  <si>
    <t>海南省万宁市小海流域水环境综合治理项目</t>
  </si>
  <si>
    <t>万宁市生态环境局</t>
  </si>
  <si>
    <t>吴毓波</t>
  </si>
  <si>
    <t>项目包括口门治理工程、南通道恢复治理、小海岸线环境整治工程、小海底泥污染治理工程、生态修复工程、智慧水务、环小海多功能道路及景观工程等。</t>
  </si>
  <si>
    <t>环小海区域</t>
  </si>
  <si>
    <t>2020年
11月</t>
  </si>
  <si>
    <t>2024年
11月</t>
  </si>
  <si>
    <t>1月1日-20日完成项目建议书编制及批复</t>
  </si>
  <si>
    <t>1、4月1日-5月31日完成可行性研究报告编制及评估；2、6月1日-30日完成初步设计及概算编制及批复。</t>
  </si>
  <si>
    <t>1、7月1日-25日完成预算编制及审核；2、7月26日-8月20日完成招投标；3、8月21日-26日办理施工许可证。</t>
  </si>
  <si>
    <t>10月施工队进场。</t>
  </si>
  <si>
    <t>已立项</t>
  </si>
  <si>
    <t>八</t>
  </si>
  <si>
    <t>万宁市商务局  合计1个
（新开工1个）</t>
  </si>
  <si>
    <t>万宁市万城、和乐、兴隆3个生猪定点屠宰场环保配套设施升级改造项目</t>
  </si>
  <si>
    <t>万宁市商务局</t>
  </si>
  <si>
    <t>叶名盛</t>
  </si>
  <si>
    <t>万城、和乐、兴隆3个生猪定点屠宰场环保配套设施升级改造</t>
  </si>
  <si>
    <t>万城镇、和乐镇、兴隆区</t>
  </si>
  <si>
    <t>完成预算审核，招投标</t>
  </si>
  <si>
    <t>开工建设</t>
  </si>
  <si>
    <t>已立项，正在编制预算</t>
  </si>
  <si>
    <t>考核项目</t>
  </si>
  <si>
    <t>2019年计划外（考核项目）</t>
  </si>
  <si>
    <t>杨学海</t>
  </si>
  <si>
    <t>万宁市农业农村局</t>
  </si>
  <si>
    <t>九</t>
  </si>
  <si>
    <t>万宁市农业农村局  合计4个
（新开工1个，续建3个）</t>
  </si>
  <si>
    <t>新开工1个</t>
  </si>
  <si>
    <t>乌场一级渔港建设项目</t>
  </si>
  <si>
    <t>茹祥</t>
  </si>
  <si>
    <t>建设一级渔港</t>
  </si>
  <si>
    <t>万城镇乌场港</t>
  </si>
  <si>
    <t>2020年
12月</t>
  </si>
  <si>
    <t>2022年
12月</t>
  </si>
  <si>
    <t>项目立项、编制可行性研究报告</t>
  </si>
  <si>
    <t>完成初步设计及概算编制及批复、预算审核、招投标</t>
  </si>
  <si>
    <t>项目开工建设</t>
  </si>
  <si>
    <t>正在项目立项阶段</t>
  </si>
  <si>
    <t>续建3个</t>
  </si>
  <si>
    <t>万宁市礼纪镇边山洋菜田改造</t>
  </si>
  <si>
    <t>建设规模2600亩，新建排沟1条长950m，宽6m,高1.6m。新建二级田间道3条，新建二级田间道3条，总长1382m，其中二级田间道1长675m,宽3.5m，二级田间道2长675m,宽3.5m,二级田间道3长32m,宽3.5m，新建生产路1条，长275m，宽3.5m，配套建筑物60座，包括节制闸1座，机耕桥5座，Ⅰ类排水涵（D300），23座，Ⅱ类排水涵（D500）15座，方涵1座，下田坡道15座。</t>
  </si>
  <si>
    <t>礼纪镇边山洋</t>
  </si>
  <si>
    <t>2018年
10月</t>
  </si>
  <si>
    <t>Ⅱ类排水涵和下田坡道建设</t>
  </si>
  <si>
    <t>已完成工程进度90%。</t>
  </si>
  <si>
    <t>万宁市东澳凤岭村委会生产基地沙地土壤改良和配套水利设施项目</t>
  </si>
  <si>
    <t>拟新建渠道硬化防渗7条，总长1943ｍ，配套建筑物76座；排沟防崩硬化5条，总长1014ｍ，配套建筑物45座；砼机耕路4条，总长1786ｍ，配套建筑物12座；挖运弃废土料：62844.09 m³；回填种植客土：62844.09 m³；增施500吨有机肥和40吨配方化肥。</t>
  </si>
  <si>
    <t>东澳镇</t>
  </si>
  <si>
    <t>2021年
4月</t>
  </si>
  <si>
    <t>排沟防崩硬化建设</t>
  </si>
  <si>
    <t>配套建筑物建设</t>
  </si>
  <si>
    <t>回填种植</t>
  </si>
  <si>
    <t>已完成新建渠道，排水沟，路面硬化，已完成工程进度43%。</t>
  </si>
  <si>
    <t>万宁市2019年美丽乡村建设项目</t>
  </si>
  <si>
    <t>茹祥、各乡镇主要负责人</t>
  </si>
  <si>
    <t>共21个村：和乐镇和乐村420万元、联丰村295万元；后安镇安坡村375万元、坡仔村385万元；北大镇中兴村393万元、尖岭村335万元、映田村341万元；大茂镇大联村438万元、龙尾村281万元；万城镇乌场村308万元、集庄村316万元、东星村381万元、益民村374万元、东方村295万元；长丰镇马坡村398万元、七甲村462万元；礼纪镇贡举村254万元、群坡村276万元；东澳镇明丰村422万元；东兴农场公司探水磉队165万元、油甘队176万元。</t>
  </si>
  <si>
    <t>各乡镇</t>
  </si>
  <si>
    <t>2019年
6月</t>
  </si>
  <si>
    <t>计划竣工收尾</t>
  </si>
  <si>
    <t>21个村已开工建设，已完成工程进度53%。</t>
  </si>
  <si>
    <t>十</t>
  </si>
  <si>
    <t>万宁市国有资产运营管理有限公司  合计3个
（新开工2个，续建1个）</t>
  </si>
  <si>
    <t>万宁市南林第二中心幼儿园改扩建项目</t>
  </si>
  <si>
    <t>万宁市国有资产运营管理有限公司</t>
  </si>
  <si>
    <t>叶高雄</t>
  </si>
  <si>
    <t>按180个学位新建一幢教学楼面积1980m²</t>
  </si>
  <si>
    <t>南林第二中心幼儿园</t>
  </si>
  <si>
    <t>2021年
8月</t>
  </si>
  <si>
    <t>3月1日-31日完成初步设计及概算编制。</t>
  </si>
  <si>
    <t>1、4月1日-30日完成初步设计及概算编制及批复；2、5月1日-5月31日完成预算编制及审核；3、6月1日-30日完成招投标。</t>
  </si>
  <si>
    <t>1、7月1日-5日办理施工许可；2、7月10日施工队进场。</t>
  </si>
  <si>
    <t>正在编制初步设计及概算</t>
  </si>
  <si>
    <t>许欢</t>
  </si>
  <si>
    <t>万宁市新中中心幼儿园改扩建项目</t>
  </si>
  <si>
    <t>按270个学位，新建一幢教学楼面积2970m²</t>
  </si>
  <si>
    <t>原新中农场</t>
  </si>
  <si>
    <t>已完成初步设计和概算编制</t>
  </si>
  <si>
    <t>2019年计划内（已到位中央资金570万元，市县资金50万元，已支付34万元前期费用，结余586万元，财政局已盘活。）</t>
  </si>
  <si>
    <t>万宁市东岭中心幼儿园改扩建项目</t>
  </si>
  <si>
    <t>按180个学位新建一幢教学楼面积1949m²</t>
  </si>
  <si>
    <t>原东岭农场</t>
  </si>
  <si>
    <t>2019年
3月</t>
  </si>
  <si>
    <t>已封顶，已完成工程进度60%。</t>
  </si>
  <si>
    <t>2019年计划内（已到位中央资金400万元，市县资金100万元，已支付96万元，结余404万元，财政局已盘活。）</t>
  </si>
  <si>
    <t>十一</t>
  </si>
  <si>
    <t>万宁市教育局  合计12个
（新开工8个，续建4个）</t>
  </si>
  <si>
    <t>新开工8个</t>
  </si>
  <si>
    <t>义务教育薄弱环节改善与能力提升工程</t>
  </si>
  <si>
    <t>万宁市教育局</t>
  </si>
  <si>
    <t>符婷婷</t>
  </si>
  <si>
    <t>1、万宁市礼纪镇茄新小学：总投资2101万元；2、万宁市东兴学校：总投资6284万元；3、万宁市后安镇群兴福和希望小学：总投资3045万元；4、万宁市东澳镇集丰进雄小学：总投资1413万元；5、万宁市和乐镇港北中心学校：总投资1124万元；6、46所学校校园同步课堂建设：总投资735万元；7、万宁市实验中学：总投资15202万元；8、万宁市第六小学：总投资10460万元。</t>
  </si>
  <si>
    <t>礼纪、后安、东澳、和乐、万城等</t>
  </si>
  <si>
    <t>2020年
9月</t>
  </si>
  <si>
    <t>2021年
9月</t>
  </si>
  <si>
    <t>3月1日-31日编制项目建议书。</t>
  </si>
  <si>
    <t>1、4月1日-30日完成项目建议书编制及批复；2、5月1日-31日完成可行性研究报告编制及评估；3、6月1日-30日完成初步设计及概算编制及批复。</t>
  </si>
  <si>
    <t>1、7月1日-25日完成施工图及预算编制、审核；2、7月26日-8月20日完成招投标；3、8月21日-25日办理施工许可证；4、8月28日施工队进场。</t>
  </si>
  <si>
    <t>未进行项目建议书审批，项目立项阶段</t>
  </si>
  <si>
    <t>2019年计划外（已到位中央资金9613万元，财政局未盘活。）</t>
  </si>
  <si>
    <t>义务教育城乡一体化推进和农村义务教育薄弱学校改造延续项目</t>
  </si>
  <si>
    <t>1、万宁市万城镇后田小学教学辅助用房（含消防设备房）和体育场地及附属设施建设项目：总投资672万元。
2、万宁市后朗小学体育场地：总投资50万元。</t>
  </si>
  <si>
    <t>3月1日-31日完成预算编制。</t>
  </si>
  <si>
    <t>1、4月1日-10日完成预算编制及审核；2、4月11日-30日完成招投标；3、5月1日-6日办理施工许可证；4、5月10日施工队进场。</t>
  </si>
  <si>
    <t>教学辅助用房、体育场地及附属设施建设</t>
  </si>
  <si>
    <t>完成教学辅助用房、体育场地及附属设施建设</t>
  </si>
  <si>
    <t>已立项，已完成施工图设计。</t>
  </si>
  <si>
    <t>2019年计划外（已到位省级资金644万元，财政局未盘活。）</t>
  </si>
  <si>
    <t>公办幼儿园改扩建项目</t>
  </si>
  <si>
    <t>1、万宁市龙滚镇中心幼儿园：总投资402万元。
2、万宁市三更罗镇中心幼儿园舍维修改造建设项目：总投资22万元。</t>
  </si>
  <si>
    <t>龙滚镇、三更罗镇</t>
  </si>
  <si>
    <t>完成前期手续并开工建设</t>
  </si>
  <si>
    <t>园舍维修建设</t>
  </si>
  <si>
    <t>2019年计划外（已立项）（已到位中央资金222万元，财政局未盘活。）</t>
  </si>
  <si>
    <t>农村中小学校舍维修改造工程</t>
  </si>
  <si>
    <t>万宁市万城镇后田小学教学楼维修改造建设项目：总投资420万元。</t>
  </si>
  <si>
    <t>完成施工图设计</t>
  </si>
  <si>
    <t>教学楼维修改造</t>
  </si>
  <si>
    <t>未进行项目建议书审批，正在进行施工图设计。</t>
  </si>
  <si>
    <t>2019年计划外（已到位中央资金550万元，财政局未盘活。）</t>
  </si>
  <si>
    <t>幼儿园秋季开园招生附属设施工程</t>
  </si>
  <si>
    <t>1、万宁市大芒幼儿园：总投资150万元。
2、万宁市宾王幼儿园：总投资180万元。
3、万城镇第二中心幼儿园：总投资150万元。</t>
  </si>
  <si>
    <t>大茂镇、万城镇</t>
  </si>
  <si>
    <t>附属设施工程建设</t>
  </si>
  <si>
    <t>幼儿园扩建项目</t>
  </si>
  <si>
    <t>1、万宁市幼儿园：总投资977万元；2、和乐镇大山幼儿园：总投资770万元；3、和乐镇芳市幼儿园：总投资999万元；4、东澳龙山幼儿园：总投资348万元；5、龙滚镇坡罗幼儿园：总投资770万元；6、万城镇乌二幼儿园：总投资600万元。</t>
  </si>
  <si>
    <t>万城、和乐、东澳、龙滚</t>
  </si>
  <si>
    <t>2020年
7月</t>
  </si>
  <si>
    <t>2021年
7月</t>
  </si>
  <si>
    <t>3月1日-31日编制项目建议书</t>
  </si>
  <si>
    <t>1.4月1日-10日完成项目建议书编制及批复；2、4月11日-30日完成可行性研究报告编制及评估；3、5月1日-20日完成初步设计及概算编制及批复；4、5月21日-6月10日完成预算编制及审核；5、6月11日-30日完成招投标。</t>
  </si>
  <si>
    <t>2019年计划外（已到位中央资金3720万元，财政局未盘活。）</t>
  </si>
  <si>
    <t>后安镇中心幼儿园等8所公办幼儿园园舍维修及园地改造建设项目</t>
  </si>
  <si>
    <t>1、后安镇中心幼儿园园舍维修及场地改造项目：危房改造、新建校门、扩大园所场地、新建围墙，计划投资186万元。2、万宁市幼儿园园舍维修及场地改造项目：教学楼维修、厨房场地更换屋面阳光棚、新建大门、新建停车棚（含绿化带）、扩大沙池、阳光棚、新建湿地沙地、主道路涂地坪漆，计划投资92.4万元。3、南林中心幼儿园园舍维修及场地改造：重建围墙，计划投资6万元。4、三更罗镇中心幼儿园园舍维修及场地改造：教学楼维修，计划投资180万元。5、和乐镇联丰幼儿园园舍维修及场地改造：教学楼电路维修，计划投资6万元。6、东澳镇凤华园幼儿园园舍维修及场地改造：户外活动场地铺设、屋面防水、内外墙涂料、室内电线改造，计划投资84万元。7、后安镇乐来中心幼儿园园舍维修及场地改造：原乐来中心小学旧教学楼改造、幼儿户外活动器械存放、更换破损彩砖，计划投资123.6万元。8、万城镇集庄幼儿园园舍维修及场地改造：后围墙重建，计划投资6万元。</t>
  </si>
  <si>
    <t>后安、万城、南林、三更罗、和乐、东澳</t>
  </si>
  <si>
    <t>已立项，正在进行施工图设计。</t>
  </si>
  <si>
    <t>2019年计划外（已立项）已到位中央资金684万元，财政局未盘活</t>
  </si>
  <si>
    <t>应急演练基地项目</t>
  </si>
  <si>
    <t>应急演练基地项目：计划投资1000万，对原示范性综合实践基地实训楼按应急演练使用功能进行改造。</t>
  </si>
  <si>
    <t>大茂镇</t>
  </si>
  <si>
    <t>3月1日-31日招投标</t>
  </si>
  <si>
    <t>1、4月1日-20日完成招投标；2、4月21日施工队进场</t>
  </si>
  <si>
    <t>正在办理招标工作</t>
  </si>
  <si>
    <t>2019年未暂缓（计划竣工）</t>
  </si>
  <si>
    <t>2019年计划内（已到位省级资金1000万元，财政局未盘活。）</t>
  </si>
  <si>
    <t>续建4个</t>
  </si>
  <si>
    <t>11所学校11个游泳池项目</t>
  </si>
  <si>
    <t>大茂初级中学；大同中学；东澳初级中学；东兴学校；后安初级中学；乐来学校；龙滚镇华侨学校；南桥学校；礼纪镇群坡小学；新中中心学校；山根初级中学。</t>
  </si>
  <si>
    <t>各校校园内</t>
  </si>
  <si>
    <t>2019年
10月</t>
  </si>
  <si>
    <t>游泳池建设</t>
  </si>
  <si>
    <t>完成游泳池建设</t>
  </si>
  <si>
    <t>已完成工程进度82%。</t>
  </si>
  <si>
    <t xml:space="preserve">2019年计划内 </t>
  </si>
  <si>
    <t>万宁市民族中学学生宿舍</t>
  </si>
  <si>
    <t>学生宿舍1600平方米</t>
  </si>
  <si>
    <t>校园内</t>
  </si>
  <si>
    <t>2019年
7月</t>
  </si>
  <si>
    <t>学生宿舍建设</t>
  </si>
  <si>
    <t>学生宿舍建设及装修</t>
  </si>
  <si>
    <t>已完成工程进度70%。</t>
  </si>
  <si>
    <t>2019年计划内（已到位省级资金370万元，已支付129万元，结余241万元，财政局已盘活。）</t>
  </si>
  <si>
    <t>万宁市民族中学学生食堂及报告厅</t>
  </si>
  <si>
    <t>学生食堂及报告厅2520</t>
  </si>
  <si>
    <t>2019年
4月</t>
  </si>
  <si>
    <t>学生食堂及报告厅建设</t>
  </si>
  <si>
    <t>已完成工程进度45%。</t>
  </si>
  <si>
    <t>2019年计划内（已到位省级资金386万元，已支付103万元，结余283万元，财政局未盘活。）</t>
  </si>
  <si>
    <t>万宁市大同中学教学辅助用房</t>
  </si>
  <si>
    <t>教学辅助用房1500平方米</t>
  </si>
  <si>
    <t>教学辅助用房建设</t>
  </si>
  <si>
    <t>已完成工程进度80%。</t>
  </si>
  <si>
    <t>2019年计划内（已到位省级资金480万元，已支付207万元，结余273万元，财政局未盘活。）</t>
  </si>
  <si>
    <t>十二</t>
  </si>
  <si>
    <t>万宁市教育局-北京师范大学万宁附属中学  合计1个
（新开工1个）</t>
  </si>
  <si>
    <t>北京师范大学万宁附属中学教育文化传播中心深化装修工程</t>
  </si>
  <si>
    <t>万宁市教育局-北京师范大学万宁附属中学</t>
  </si>
  <si>
    <t>张东海</t>
  </si>
  <si>
    <t>二至五层教室、走道增设天花吊顶装饰；六层至十层宿舍走道增设天花吊顶装饰；一层由食堂改造为接待大厅。装修面积合计为3800m²</t>
  </si>
  <si>
    <t>完成天花吊顶装饰</t>
  </si>
  <si>
    <t>已立项，正在预算审核</t>
  </si>
  <si>
    <t>十三</t>
  </si>
  <si>
    <t>万宁市卫生健康委员会  合计4个
（新开工1个，续建3个）</t>
  </si>
  <si>
    <t>龙滚镇中心卫生院住院楼深化装修、供应室和院区改造工程</t>
  </si>
  <si>
    <t>万宁市卫生健康委员会</t>
  </si>
  <si>
    <t>吴云峰</t>
  </si>
  <si>
    <t>1、深化装修住院楼3000㎡。2、改造建设院区9亩。3、建设供应室和洗涤中心200㎡。4、建设医院形象标识工程。</t>
  </si>
  <si>
    <t>龙滚镇中心卫生院内</t>
  </si>
  <si>
    <t>3月1日-31日编制初步设计及概算</t>
  </si>
  <si>
    <t>1、4月1日-10日完成初步设计及概算批复；2、4月11日-30日完成预算编制及审核；3、5月1日-25日完成招投标；4、5月26日-31日办理施工许可证；5、6月5日施工队进场。</t>
  </si>
  <si>
    <t>完成化装修住院楼、院区改造</t>
  </si>
  <si>
    <t>未进行项目建议书审批，正在编制初步设计及概算</t>
  </si>
  <si>
    <t>黄学新</t>
  </si>
  <si>
    <t>标准化卫生院建设项目</t>
  </si>
  <si>
    <t>1、龙滚华侨医院样板单位标准化建设项目：总投资1103万元，新建住院楼、职工周转房、发电机房。门诊大楼改为公卫和行政大楼，改扩建一座污水处理站。配套中心医用气体、配套信息系统工程、配套ups系统、增加标识系统、结合室外工程改造院内管网。2、南林医院业务综合大楼：总投资1000万元，总建筑面积2920㎡，建筑占地面积约570㎡。3、南林医院住院大楼及院区改造：总投资940万元，建设住院大楼。4、南林医院职工周转房：总投资408万元，周转房：40套×35㎡/套=1400㎡。5、大茂卫生院综合门诊及院区修复工程：总投资848万元，总建筑面积3254㎡，建筑占地面积约774.97㎡。6、大茂卫生院装修改造门诊大楼、庭院环境改造：总投资449万元，装修改造门诊大楼，庭院环境改造。7、三更罗卫生院周转房建设及庭院环境改造项目：总投资263万元，建设周转房12套，一套50㎡。庭院环境改造面积1500㎡。8、后安卫生院综合大楼、庭院环境改造及大门建设：总投资830万元，建设综合大楼，庭院环境改造。9、后安卫生院职工周转房：总投资202万元，20套×35㎡=700㎡。10、山根卫生院业务用房：总投资534万元，建设1600㎡。11、东澳卫生院综合大楼二次深化装修工程：总投资322万元，二次深化装修综合大楼，建设综合大楼消防泵房消防水池。
12、牛漏卫生院业务用房：总投资314万元，总建筑面积1096㎡，占地面积383.02㎡。13、牛漏卫生院综合门诊大楼、周转房、装修改造业务用房：总投资1582万元。14、乐来卫生院住院大楼、庭院改造和围墙及大门建设：总投资1062万元。15、东兴医院精神病区病房及院区改造：总投资1184万元，建设1500㎡×2幢，环境改造。16、东兴医院职工周转房：总投资388万元，40套×35㎡/套=1400㎡。17、新中医院门诊大楼、住院大楼及院区改造：总投资1822万元。18、新中医院职工周转房：总投资319万元，建筑30套×35㎡/套=1050㎡。19、礼纪镇中心卫生院业务大楼装修改造工程：总投资231万元，业务大楼装修改造面积为1150㎡。20、和乐公共卫生大楼改造：总投资194万元，总建筑面积1331.6㎡，建筑层数2层，地上2层，建筑高度7.5m。21、新梅社区卫生服务中心业务大楼装修改造工程：总投资70万元，业务大楼装修430㎡。</t>
  </si>
  <si>
    <t>龙滚华侨医院内</t>
  </si>
  <si>
    <t>墙体砌筑，室内装修</t>
  </si>
  <si>
    <t>室内装修</t>
  </si>
  <si>
    <t>1、龙滚华侨医院样板单位标准化建设项目：周转房扩主体封顶，墙体砌筑，已完成工程进度80%。
2、南林医院业务综合大楼：正在室内装修，已完成工程进度95%。
3、南林医院住院大楼及院区改造：正在墙体砌筑，已完成工程进度75%。
4、南林医院职工周转房：平整场地，基槽开挖，已完成工程进度15%。
5、大茂卫生院综合门诊及院区修复工程：墙体砌筑中，已完成工程进度85%。
6、大茂卫生院装修改造门诊大楼、庭院环境改造：门诊大楼装修完成，大门、围墙和院区施工中，已完成工程进度90%。
7、三更罗卫生院周转房建设及庭院环境改造项目：完成基础回填，已完成工程进度35%。
8、后安卫生院综合大楼、庭院环境改造及大门建设：正在室内装修，已完成工程进度90%。
9、后安卫生院职工周转房：正在场地平整，基槽开挖，已完成工程进度25%。
10、山根卫生院业务用房：已完成主体，正在室内装修，已完成工程进度75%。
11、东澳卫生院综合大楼二次深化装修工程：已完成工程进度95%。
12、牛漏卫生院业务用房：完成墙体砌筑，已完成工程进度70%。
13、牛漏卫生院综合门诊大楼、周转房、装修改造业务用房：墙体砌筑中，已完成工程进度80%。
14、乐来卫生院住院大楼、庭院改造和围墙及大门建设：院区大门正在施工，已完成工程进度85%。
15、东兴医院精神病区病房及院区改造：正在室内装修，已完成工程进度80%。
16、东兴医院职工周转房：正在基槽开挖，已完成工程进度20%。
17、新中医院门诊大楼、住院大楼及院区改造：正在室内装修，已完成工程进度80%。
18、新中医院职工周转房：：已完成工程进度30%。
19、礼纪镇中心卫生院业务大楼装修改造工程：已完成工程进度75%。
20、和乐公共卫生大楼改造：已完成工程进度95%。
21、新梅社区卫生服务中心业务大楼装修改造工程：已完成工程进度96%。</t>
  </si>
  <si>
    <t>2019年计划内
（省考核标准化卫生院）已到位省级资金942万元，已支付724万元，结余218万元，财政局未盘活。</t>
  </si>
  <si>
    <t>市人民医院二期</t>
  </si>
  <si>
    <t>新建地上4栋建筑面积40086㎡，设置病床数为409张。</t>
  </si>
  <si>
    <t>市人民医院</t>
  </si>
  <si>
    <t>2016年
10月</t>
  </si>
  <si>
    <t>室内装修，深化装修</t>
  </si>
  <si>
    <t>一标段住院楼及地下室、医技楼及地下室主体结构已完成；二标段已完成感染楼及门诊楼主体工程、外墙漆及瓷砖，已完成工程进度70%。</t>
  </si>
  <si>
    <t>2019年计划内（已到位中央资金5000万元，省级资金3000万元，市县资金2181万元，已支付9850万元，结余331万元，财政局未盘活。）</t>
  </si>
  <si>
    <t>乡镇卫生院急救站建设项目</t>
  </si>
  <si>
    <t>2018年至2019年计划在龙滚、和乐、东澳、兴隆等卫生院（医院）建设四个急救站，每个急救站建设资金300万元；2018年计划在和乐、兴隆建设2个急救站。</t>
  </si>
  <si>
    <t>设备购置</t>
  </si>
  <si>
    <t>已完成工程进度50%，正在设备购置。</t>
  </si>
  <si>
    <t>2019年计划内（已到位省级资金155万元，市县资金291万元，已支付409万元，结余37万元，财政局未盘活。）</t>
  </si>
  <si>
    <t>十四</t>
  </si>
  <si>
    <t>万宁市公安局  合计8个
（新开工5个，续建3个）</t>
  </si>
  <si>
    <t>新开工5个</t>
  </si>
  <si>
    <t>智慧联合打击体系项目</t>
  </si>
  <si>
    <t>万宁市公安局</t>
  </si>
  <si>
    <t>梁一强</t>
  </si>
  <si>
    <t>在万城城区、交通枢纽主干道、医院、娱乐场所、社区重要路口等人员密集复杂地区安装了高清人脸抓拍监控摄像头，并补充建设视频监控卡口点位。建设约500路人脸大数据应用系统暨合成作战平台；建立全市犯罪前科人员数据库。</t>
  </si>
  <si>
    <t>全市范围</t>
  </si>
  <si>
    <t>3月1日-31日完成项目建议书编制及批复</t>
  </si>
  <si>
    <t>1、4月1日-20日完成可行性研究报告编制及评估；2、4月21日-5月10日完成初步设计及概算编制及批复；3、5月11日-31日完成预算编制及审核；4、6月1日-6月20日完成招投标；5、6月21日-25日办理施工许可证。6、6月28日施工队进场。</t>
  </si>
  <si>
    <t>安装监控摄像头</t>
  </si>
  <si>
    <t>完成监控摄像头的安装</t>
  </si>
  <si>
    <t>未进行项目建议书审批，正在编制可行性研究报告</t>
  </si>
  <si>
    <t>2019年计划外（已到位中央资金1500万元，财政局未盘活。）</t>
  </si>
  <si>
    <t>叶必平</t>
  </si>
  <si>
    <t>执法办案区智能管理系统</t>
  </si>
  <si>
    <t>执法办案区1890.90㎡建筑内安装安防系统、报警系统、审讯系统、门禁系统、照明及强弱电系统；办案区装修，购置空调机办公家具等</t>
  </si>
  <si>
    <t>大茂镇群爱村委会南侧</t>
  </si>
  <si>
    <t>3月1日-31日完成预算编制及审核</t>
  </si>
  <si>
    <t>1、4月1日-20日完成招投标；2、5月1日-6日办理施工许可证；3、5月10日施工队进场</t>
  </si>
  <si>
    <t>安防系统、报警系统、审讯系统、门禁系统、照明及强弱电系统的安装</t>
  </si>
  <si>
    <t>完成系统安装调试</t>
  </si>
  <si>
    <t>已完成初步设计及概算评审</t>
  </si>
  <si>
    <t>钟朝晖</t>
  </si>
  <si>
    <t>看守所“智慧磐石”工程项目</t>
  </si>
  <si>
    <t>在看守所内建设执勤安保信息系统、外围屏障系统、信息感知系统、综合报警系统、联防联动系统、基础支撑系统及安防设施等</t>
  </si>
  <si>
    <t>万宁市看守所（后安镇六合村委会北侧）</t>
  </si>
  <si>
    <t>完成前期手续</t>
  </si>
  <si>
    <t>完成安保信息系统、外围屏障系统、信息感知系统、综合报警系统、联防联动系统、基础支撑系统及安防设施</t>
  </si>
  <si>
    <t>万宁市公安局兴隆分局特警周转房项目</t>
  </si>
  <si>
    <t>总建筑面积为3170.67㎡，建设内容包括：1、其中新建一栋地上6层周转房，建筑面积2911.92㎡，共设置84间周转房，可居住168人；2、新建一栋地上一层门卫室、面积35㎡；3、新建一栋地上一层设备房，面积233.75㎡；配套建设大门、围墙、室外道路、绿化、停车场、给排水等</t>
  </si>
  <si>
    <t>兴隆经济区二砖厂路</t>
  </si>
  <si>
    <t>2021年
6月</t>
  </si>
  <si>
    <t>3月1日-31日招投标。</t>
  </si>
  <si>
    <t>1、4月1日-25日完成招投标；2、5月1日-6日办理施工许可证；2、5月10日施工队进场。</t>
  </si>
  <si>
    <t>正在招投标</t>
  </si>
  <si>
    <t>2020年智慧防控系统</t>
  </si>
  <si>
    <t>在立体化治安防控体系管控系统（一、二）项目的基础上，在全市范围内完善所有治安监控点建设。工建设监控点位680套、整体改造兴隆经济区治安防控系统70套、增加各乡镇主要路段卡口系统10套；指挥中心、各派出所视频存储及网络扩容；指挥中心UPS供电系统扩容。</t>
  </si>
  <si>
    <t>1、4月1-20日完成项目建议书编制及批复；2、4月21日-5月20日完成初步设计及概算编制及批复；3、5月21日-6月30日完成预算编制及审核。</t>
  </si>
  <si>
    <t>1、7月1日-25日完成招投标；2、7月26日-31日办理施工许可证；3、8月施工队进场。</t>
  </si>
  <si>
    <t>设备安装</t>
  </si>
  <si>
    <t>正在办理项目立项</t>
  </si>
  <si>
    <t>涉案财务管理中心（大宗物件）及地下射击场项目</t>
  </si>
  <si>
    <t>项目总建筑面积5211.28㎡，地上三层，地下一层。地下一层为射击场，地上三层为涉案财务管理用房、设置证物室、档案室、管理室、登记室、设备房等</t>
  </si>
  <si>
    <t>完成涉案财务管理用房、设置证物室、档案室、管理室、登记室、设备房建设</t>
  </si>
  <si>
    <t>完成地下一层为射击场的建设</t>
  </si>
  <si>
    <t>已完成工程进度60%。</t>
  </si>
  <si>
    <t>2019年计划内（已到位525万元，已支付476万元，结余49万元，财政局未盘活。）</t>
  </si>
  <si>
    <t>看守所安防系统改造项目</t>
  </si>
  <si>
    <t>对现有看守所安防系统（模拟）进行全面改造</t>
  </si>
  <si>
    <t>后安镇六合村委会北侧</t>
  </si>
  <si>
    <t>安防系统改造</t>
  </si>
  <si>
    <t>完成安防系统改造</t>
  </si>
  <si>
    <t>公安局宿舍区消防通道及基础设施改造项目</t>
  </si>
  <si>
    <t>损坏路面修复共1792㎡，拆除围墙108.5㎡，挖除土方194立方米，挖除瓦房499㎡、新建围墙219㎡，新建雨水检查井22座等</t>
  </si>
  <si>
    <t>公安局宿舍区</t>
  </si>
  <si>
    <t>雨水检查井建设</t>
  </si>
  <si>
    <t>完成新建雨水检查井建设</t>
  </si>
  <si>
    <t>该项目为响应市政府创卫项目，于2019年8月完成招标，9月初开工建设，已完成工程进度30%。</t>
  </si>
  <si>
    <t>十五</t>
  </si>
  <si>
    <t>万宁市民族事务局  合计1个
（续建1个）</t>
  </si>
  <si>
    <t>万宁市2017年民族地区自然村道路项目</t>
  </si>
  <si>
    <t>万宁市民族事务局</t>
  </si>
  <si>
    <t>陈文标</t>
  </si>
  <si>
    <t>硬化道路1840千米，宽3.5米。</t>
  </si>
  <si>
    <t>长丰镇、北大镇、南桥镇</t>
  </si>
  <si>
    <t>2017年
3月</t>
  </si>
  <si>
    <t>道路硬化</t>
  </si>
  <si>
    <t>已完成工程进度88%。</t>
  </si>
  <si>
    <t>十六</t>
  </si>
  <si>
    <t>万宁市住房和城乡建设局  合计2个
（新开工1个，续建1个）</t>
  </si>
  <si>
    <t>万宁市2020年城镇老旧小区改造项目</t>
  </si>
  <si>
    <t>万宁市住房和城乡建设局</t>
  </si>
  <si>
    <t>陈云锋</t>
  </si>
  <si>
    <t>1、住建局小区改造：总投资300万元，小区内基础设施改造，涉及105户,8栋栋楼,建筑面积1.05万平方米。
2、教育局小区改造：总投资350万元，小区内基础设施改造，涉及120户,16栋楼,建筑面积0.96万平方米。
3、财政局小区改造：总投资300万元，小区内基础设施改造，涉及120户,10栋楼,建筑面积1.2万平方米。
4、老医院小区改造：总投资400万元，小区内基础设施改造，涉及209户,7栋楼,建筑面积2.09万平方米。</t>
  </si>
  <si>
    <t>1、4月1日-30日完成初步设计及概算批复、预算编制及审核；2、5月1日-20日完成招投标；3、5月21日-25日办理施工许可证；4、5月28日施工队进场。</t>
  </si>
  <si>
    <t>怡香小区城市棚户区改造安置房项目</t>
  </si>
  <si>
    <t>建设安置房478套及配套商铺、地下室等，总建筑面积57215平方米</t>
  </si>
  <si>
    <t>万城镇西门东街南侧</t>
  </si>
  <si>
    <t>2015年
11月</t>
  </si>
  <si>
    <t>全部七幢楼已封顶，完成墙体砌筑、批荡、门窗安装、水电安装等进入全面装饰阶段，已完成工程进度85%。</t>
  </si>
  <si>
    <t>2019年计划内（已到位中央资金2875万元，省级资金2528万元，市县资金6164万元，已支付11432万元，结余1318万元，财政局已盘活。）</t>
  </si>
  <si>
    <t>朱深平</t>
  </si>
  <si>
    <t>十七</t>
  </si>
  <si>
    <t>万宁市交通运输局  合计4个
（新开工2个，续建2个）</t>
  </si>
  <si>
    <t>海南省国道223万宁市大茂至长丰段改建工程</t>
  </si>
  <si>
    <t>万宁市交通运输局</t>
  </si>
  <si>
    <t>符祥平</t>
  </si>
  <si>
    <t>起点大茂龙尾村，终点长丰镇长坡村，全长16.06公里；内容包括：道路、桥涵、照明、道路景观绿化、交通工程、镇区市政配套给排水、人行道、绿化等工程</t>
  </si>
  <si>
    <t>大茂、万城、长丰</t>
  </si>
  <si>
    <t>3月1日-31日完成初步设计及概算批复</t>
  </si>
  <si>
    <t>4月1日-6月30日完成施工图及预算编制、审核。</t>
  </si>
  <si>
    <t>1、7月1日-8月10日完成招投标；2、8月11日-16日办理施工许可证。</t>
  </si>
  <si>
    <t>11月施工队进场施工</t>
  </si>
  <si>
    <t>已批复初步设计及概算</t>
  </si>
  <si>
    <t>万宁尖岭路升级改造工程</t>
  </si>
  <si>
    <t xml:space="preserve">本项目由A线和B线组成，全长15.556公里，其中：A线北大镇镇政府至田茂村委会路段为县道X414，路线长6.1公里，现状为水泥混凝土路面，路基宽7.5米，路面宽6.5米，该路段直接进行沥青混凝土罩面，同时完善排水防护设施。A线田茂村委会至尖岭村委会路段为窄路面扩宽后的水泥路，长6.976公里，路面宽5-6.0米，拟加宽到6米再进行沥青混凝土罩面，同时完善排水防护设施。A线全长13.076公里。B线起点接A线友谊商行路口，终点接尖岭温泉路口，长2.48公里。该路段为窄路面扩宽后的水泥路，路面宽5-6.0米，拟加宽到6米再进行沥青混凝土罩面，同时完善排水防护设施。 </t>
  </si>
  <si>
    <t>北大镇</t>
  </si>
  <si>
    <t>三亚市拨付2500万元</t>
  </si>
  <si>
    <t>李立</t>
  </si>
  <si>
    <t>续建2个</t>
  </si>
  <si>
    <t>交通六大工程</t>
  </si>
  <si>
    <t>1、县道改造工程：总投资8938万元，共2个项目；2、生命安全防护工程：总投资2959万元，共25个项目；3、危桥改造工程：总投资11482万元，共30个项目；4、自然村通硬化路：总投资1147万元，共18个项目；5、窄路面拓宽：总投资3370万元，共7个项目；6、万宁市太阳河温泉旅游度假区太阳河大道：总投资21908万元；7、2017年水毁桥梁建设10个项目：总投资1825万元；8、2017年危桥、危涵改造项目：总投资2046万元。</t>
  </si>
  <si>
    <t>2018年
1月</t>
  </si>
  <si>
    <t>2021年
12月</t>
  </si>
  <si>
    <t>路面铺设</t>
  </si>
  <si>
    <t>已完成工程进度38%。</t>
  </si>
  <si>
    <t>已到帐一般地方债券资金5000万元</t>
  </si>
  <si>
    <t>2019年计划内（已到位中央资金33322万元，省级资金30204万元，市县资金49700万元，已支付100538万元，结余12688万元，财政局已盘活。）</t>
  </si>
  <si>
    <t>李立
李玉龙
崔雷馥</t>
  </si>
  <si>
    <t>港北大桥</t>
  </si>
  <si>
    <t>项目路线总长2.19公里，主桥宽26米，设计标准采用双向四车道一级公路标准，设计时速为60公里/小时，建设工期为30个月，总投资43796万元，建安费28600万元.</t>
  </si>
  <si>
    <t>和乐镇</t>
  </si>
  <si>
    <t>2016年
12月</t>
  </si>
  <si>
    <t>钢栈桥及钻孔平台已完成，路基填方完成67395.82方，抛石挤淤完成20436方，已完成工程进度60%。</t>
  </si>
  <si>
    <t>张祚文</t>
  </si>
  <si>
    <t>十八</t>
  </si>
  <si>
    <t>万宁市水务局  合计16个
（新开工1个，续建15个）</t>
  </si>
  <si>
    <t>万宁市中小型水库防汛标准化建设项目</t>
  </si>
  <si>
    <t>万宁市水务局</t>
  </si>
  <si>
    <t>朱牧</t>
  </si>
  <si>
    <t>本次水库标准化共涉及中型水库4宗，小（1）型水库16宗，小（2）型水库27宗，新建防浪墙长度为2203m，防浪墙加高为3598m，新建C25砼路面34553m2，新建物料池66座，水雨情自动监测站4座。</t>
  </si>
  <si>
    <t>长丰镇、和乐镇等</t>
  </si>
  <si>
    <t>1、4月1日-30日完成可行性研究报告编制及评估、完成初步设计及概算编制及批复；2、5月1日-20日完成预算编制及审核。3、5月21日-6月15日完成招投标；4.6月16日-20日办理施工许可证。6、6月25日施工队进场。</t>
  </si>
  <si>
    <t>未进行项目建议书审批，正在进行方案审批阶段</t>
  </si>
  <si>
    <t>苏祥华</t>
  </si>
  <si>
    <t>续建15个</t>
  </si>
  <si>
    <t>万宁市龙尾河群星、茶山段整治工程</t>
  </si>
  <si>
    <t>整治河长6.8km</t>
  </si>
  <si>
    <t>大茂镇、后安镇</t>
  </si>
  <si>
    <t>2019年
12月</t>
  </si>
  <si>
    <t>进场施工</t>
  </si>
  <si>
    <t>已完成工程进度10%。</t>
  </si>
  <si>
    <t>2019年计划外（已到位中央资金902万元，省级资金450万元，财政局未盘活。）</t>
  </si>
  <si>
    <t>刘升格</t>
  </si>
  <si>
    <t>2019年万宁市中小河流治理重点县综合整治与水系连通试点礼纪水礼纪镇项目区4、5、6</t>
  </si>
  <si>
    <t>治理河长10.73公里</t>
  </si>
  <si>
    <t>2018年
11月</t>
  </si>
  <si>
    <t>已完成工程进度20%。</t>
  </si>
  <si>
    <t>2019年计划内（已到位中央资金1314万元，省级资金1550万元，市县资金179万元，已支付1296万元，结余1747万元，财政局未盘活。）</t>
  </si>
  <si>
    <t>万宁市水毁修复项目(20宗)</t>
  </si>
  <si>
    <t>水库及渠道修复等</t>
  </si>
  <si>
    <t>各有关乡镇</t>
  </si>
  <si>
    <t>已完成渡槽主干渠、挡土墙，已完成工程进度40%。</t>
  </si>
  <si>
    <t>长丰镇牛漏供水管网工程</t>
  </si>
  <si>
    <t>供水管道及其附属构筑物入户工程，其中敷设供水主支总管道长22.16公里。</t>
  </si>
  <si>
    <t>长丰镇</t>
  </si>
  <si>
    <t>已完成主管道、村内管、入户管15.5公里，已完成工程进度70%。</t>
  </si>
  <si>
    <t>2019年农村饮水安全巩固提升工程7宗</t>
  </si>
  <si>
    <t>城市管网延伸改造、配套管网及入户、供水及消毒设备改造安装。</t>
  </si>
  <si>
    <t>各相关乡镇</t>
  </si>
  <si>
    <t>已完成主管道、村内管、拦水坝、水塔、水池及附属物，已完成工程进度70%。</t>
  </si>
  <si>
    <t>龙滚镇区及山钦湾片区污水处理厂工程</t>
  </si>
  <si>
    <t>近期规模0.25万m3/d，远期规模为0.8万m3/d,设备按0.2万m3/d安装, 1座泵站,新建管网18.5公里。</t>
  </si>
  <si>
    <t>龙滚镇</t>
  </si>
  <si>
    <t>管网施工</t>
  </si>
  <si>
    <t>厂区施工</t>
  </si>
  <si>
    <t>城镇配套管网部分工程已开工建设，已完成工程进度20%。
污水处理厂部已完成预算评审。</t>
  </si>
  <si>
    <t>2019年计划内（暂缓）</t>
  </si>
  <si>
    <t>苏祥华
吕诗强</t>
  </si>
  <si>
    <t>和乐镇污水处理厂工程</t>
  </si>
  <si>
    <t>近期0.35万m3／d，远期0.7万m3／d，新建污水泵站5座,管网总长度29.78公里。</t>
  </si>
  <si>
    <t>已完成管网建设17公里，并已完成污水处理厂征地工作，已完成工程进度35%。</t>
  </si>
  <si>
    <t>2019年计划内（已到位中央资金9852万元，已支付4389万元，结余5463万元，财政局未盘活。）</t>
  </si>
  <si>
    <t>中小河流龙尾河大茂、后安镇项目区</t>
  </si>
  <si>
    <t>治理河岸2245米，级别5级</t>
  </si>
  <si>
    <t>大茂、后安镇</t>
  </si>
  <si>
    <t>0</t>
  </si>
  <si>
    <t>2019年计划内（已到位中央资金1700万元，省级资金307万元，市县资金460万元，已支付1548万元，结余919万元，财政局已盘活。）</t>
  </si>
  <si>
    <t>万宁市沉香湾水库除险加固工程</t>
  </si>
  <si>
    <t>本次除险加固续建工程主要是对主坝坝段坝基采用灌浆进行防渗处理，第一～五副坝上游坝坡均在原来的干砌石护坡基础上铺设C20砼面板，第二、三副坝第二段和第四副坝以及第五副坝下游坡重植草皮；更换溢洪道2扇闸门及启闭设备，控制段两侧墙进行接触灌浆防渗，采用丙乳砂浆对浆砌石挡墙进行防护，破坝拆除重建涵管。</t>
  </si>
  <si>
    <t>兴隆镇</t>
  </si>
  <si>
    <t>防渗墙施工</t>
  </si>
  <si>
    <t>正在进行防渗墙施工，已完成工程进度30%。</t>
  </si>
  <si>
    <t>该项目需建设水库管理房，但进行多规合一套图时，发现管理房位置已被划列为涉及二级保护林地，涉及生态红线，用地选址意见需报省资规厅审批同意。</t>
  </si>
  <si>
    <t>2019年计划内（已到位中央资金4756万元，市县资金77万元，已支付571万元，结余4262万元，财政局未盘活。）</t>
  </si>
  <si>
    <t>万宁市东山河河道整治工程（上游段）</t>
  </si>
  <si>
    <t>本工程综合治理河长1.046公里。其中新建堤防2.071公里（左岸新建堤防1.043公里，2座排涝涵，2孔排涝闸及配套工程，右岸新建堤防1.028公里，2座排涝涵，3孔排涝闸及配套工程</t>
  </si>
  <si>
    <t>2018年
9月</t>
  </si>
  <si>
    <t>正在进行基础开挖，土方开挖降平台1300米，连锁预制块已全部预制完毕，拉森钢板桩已打完1200米，基础挡墙已完成880米，，已完成工程进度66%。</t>
  </si>
  <si>
    <t>顾贤才</t>
  </si>
  <si>
    <t>万宁市东澳镇太阳河旧河道灯笼坡村段整治工程</t>
  </si>
  <si>
    <t>整治河道长2.8km，拆除重建机耕桥一座，新建堤排水涵15座等。</t>
  </si>
  <si>
    <t>已完成工程进度8%。</t>
  </si>
  <si>
    <t>2019年计划外（已到位中央资金700万元，省级资金350万元，财政局未盘活。）</t>
  </si>
  <si>
    <t>山根青山河拦河挡潮闸工程</t>
  </si>
  <si>
    <t>建设挡潮闸一座及下游消能措施，挡潮溢流坝一座，右岸土堤一座，交通桥一座。</t>
  </si>
  <si>
    <t>山根镇</t>
  </si>
  <si>
    <t>已完成工程进度23%。</t>
  </si>
  <si>
    <t>倪克</t>
  </si>
  <si>
    <t>万宁市龙滚河综合治理工程（一期）</t>
  </si>
  <si>
    <t>本次治理河段加坦水库溢洪道至分洪渠出海口（桩号为K0+000至K04+415及FK0+000至 FK02+477），全长约6.9km，</t>
  </si>
  <si>
    <t>栈道、码头施工</t>
  </si>
  <si>
    <t>栈道、码头施工，已完成工程进度8%。</t>
  </si>
  <si>
    <t>2019年计划内（已到位中央资金1065万元，省级资金450万元，市县资金43万元，已支付293万元，结余1265万元，财政局未盘活。）</t>
  </si>
  <si>
    <t>万宁市槟榔产业园外围供水管道工程</t>
  </si>
  <si>
    <t>供水管道及其附属构筑物工程，其中敷设供水总管道长8003米</t>
  </si>
  <si>
    <t>后安</t>
  </si>
  <si>
    <t>已完成主管道3.2公里，已完成工程进度35%。</t>
  </si>
  <si>
    <t>三合水水库除险加固</t>
  </si>
  <si>
    <t>水库除险加固</t>
  </si>
  <si>
    <t>2019年
8月</t>
  </si>
  <si>
    <t>帷幕灌浆施工</t>
  </si>
  <si>
    <t>已完成防渗墙及溢洪道、管理房等施工，正在进行帷幕灌浆施工，已完成工程进度80%。</t>
  </si>
  <si>
    <t>十九</t>
  </si>
  <si>
    <t>万宁水业公司  合计8个
（新开工2个，续建6个）</t>
  </si>
  <si>
    <t>万宁市大唐燃气发电项目供水工程</t>
  </si>
  <si>
    <t>万宁水业公司</t>
  </si>
  <si>
    <t>李书贵</t>
  </si>
  <si>
    <t>工程接管点为海榆东线G223国道与X426县道后麻线交叉路口处DN400主干管道，在主管道上开口。新建生活饮用水给水管道，管径DN200，管材为PE，设计终点为北大镇田排村X423县道大唐发电项目。</t>
  </si>
  <si>
    <t>完成初步设计及概算评审，编制施工图及预算</t>
  </si>
  <si>
    <t>供水基础施工</t>
  </si>
  <si>
    <t>未进行项目建议书审批，正进行项目立项</t>
  </si>
  <si>
    <t xml:space="preserve">万宁市长丰加压站改扩建工程  </t>
  </si>
  <si>
    <t>泵站规模为1500吨/日供水加压泵站及配套管道设施。包括单池有效容积500m3清水池2座、加压泵房一座、变配电间一座、泵站围墙、道路、绿化及站区管道、管线等附属设施。泵站进水DN300球墨铸铁管道210m,泵站出水DN300球墨铸铁管道300m及进出水管道附属设施。</t>
  </si>
  <si>
    <t>2021年
1月</t>
  </si>
  <si>
    <t>3月1日-31日完成招投标</t>
  </si>
  <si>
    <t>1、4月15日-20日办理施工许可；2、4月21日施工队进场。</t>
  </si>
  <si>
    <t>已完成招投标并签订合同，已支付预付款119万元。</t>
  </si>
  <si>
    <t>项目需征地3.72亩。</t>
  </si>
  <si>
    <t>2019年计划内（已到位151万元，已支付119万元，结余32万元，财政局未盘活。）</t>
  </si>
  <si>
    <t>续建6个</t>
  </si>
  <si>
    <t>万宁市礼纪等镇5个自然村自来水入户供水工程</t>
  </si>
  <si>
    <t>新建给水管道总长约25.39km，其中主管道总长约11.82km，支管道总长约13.57km，管道管径de110-de32，采用硬聚氯乙烯（PVC-U）管，入户供水工程涉及424户。</t>
  </si>
  <si>
    <t>礼纪镇、兴隆农场</t>
  </si>
  <si>
    <t>已完成工程进度50%。</t>
  </si>
  <si>
    <t>万宁市大茂等镇3个自然村自来水入户供水工程</t>
  </si>
  <si>
    <t>新建给水管道总长约22.14km，其中主管道总长约10.05km，支管道总长约12.09km，管道管径de200-de32，采用硬聚氯乙烯（PVC-U）管，入户供水工程涉及378户。</t>
  </si>
  <si>
    <t>大茂镇、后安镇、万城镇</t>
  </si>
  <si>
    <t>万宁市自来水供水项目及配套工程</t>
  </si>
  <si>
    <t>1、万宁市后安镇及和乐镇2个自然村自来水入户供水项目：总投资556万元；2、万宁市后安镇及大茂镇12个自然村自来水入户供水项目：总投资367万元；3、万宁市后安镇6个自然村自来水入户供水工程：总投资1189万元；4、万宁市和乐等镇7个自然村供水管道工程：总投资1560万元；5、万宁市长丰镇黄山村委会农村自来水入户供水工程：总投资583万元；6、万宁市东澳镇2个自然村自来水入户供水工程：总投资838万元；7、万宁市礼纪等镇6个自然村自来水入户供水工程：总投资960万元；8、万宁市生活垃圾填埋场供水工程：总投资690万元；9、万宁市万城镇5个自然村农村自来水入户供水工程：总投资809万元。</t>
  </si>
  <si>
    <t>已完成工程进度58%。</t>
  </si>
  <si>
    <t>2019年计划内（已到位2670万元，已支付2596万元，结余74万元，财政局未盘活。）
1、万宁市后安镇及和乐镇2个自然村自来水入户供水项目：总投资556万元；（已完成工程进度95%，工程量数528万元，已到位461万元，已支付444万元，结余17万元，财政局未盘活）
2、万宁市后安镇及大茂镇12个自然村自来水入户供水项目：总投资367万元；（已完成工程进度95%，工程量数349万元，已到位330万元，已支付276万元，结余54万元，财政局未盘活）
3、万宁市后安镇6个自然村自来水入户供水工程：总投资1189万元；（已完成工程进度95%，工程量数1130万元，已到位884万元，已支付884万元）
4、万宁市和乐等镇7个自然村供水管道工程：总投资1560万元；（已完成工程进度95%，工程量数1482万元，已到位550万元，已支付547万元，结余3万元，财政局未盘活）
5、万宁市长丰镇黄山村委会农村自来水入户供水工程：总投资583万元；（已完成工程进度60%，工程量数350万元，已到位95万元，已支付95万元）
6、万宁市东澳镇2个自然村自来水入户供水工程：总投资838万元；（已完成工程进度0%，工程量数0万元，已到位0万元，已支付0万元）
7、万宁市生活垃圾填埋场供水工程：总投资690万元；（已完成工程进度0%，工程量数0万元，已到位0万元，已支付0万元）
8、万宁市万城镇5个自然村农村自来水入户供水工程：总投资809万元。（已完成工程进度70%，工程量数566万元，已到位350万元，已支付350万元）</t>
  </si>
  <si>
    <t>万宁市后安分洪桥至和乐分洪桥供水管道改造工程</t>
  </si>
  <si>
    <t>供水管道改造,新建管道采用管材为DN500球墨铸铁给水管，管道长度约5.36km。</t>
  </si>
  <si>
    <t>后安镇、和乐镇</t>
  </si>
  <si>
    <t>2019年计划内（已到位650万元，已支付631万元，结余19万元，财政局未盘活。）</t>
  </si>
  <si>
    <t>万宁市日月湾综合旅游度假区1#加压站工程</t>
  </si>
  <si>
    <t>新建日月湾1﹟供水加压泵站，供水规模为1.8万m3/d，建设内容主要包括供水加压泵房1座、清水池2座、吸水井1座、变配电间1间、加氯间1间、进出水流量计井2座，新建泵站内道路、管线、绿化，新建泵站围墙及挡土墙等，新建自控及仪表系统、安防监控系统及电力监控系统。</t>
  </si>
  <si>
    <t>礼纪镇日月湾综合旅游度假区</t>
  </si>
  <si>
    <t>2018年
3月</t>
  </si>
  <si>
    <t>项目需征地5.56亩。</t>
  </si>
  <si>
    <t>2019年计划内（已到位620万元，已支付571万元，结余49万元，财政局未盘活。）</t>
  </si>
  <si>
    <t>万宁市大茂加压站及配套管线工程</t>
  </si>
  <si>
    <t>新建大茂加压站及配套管道设施，并增加10.86公里球墨铸铁管。新建加压站规模为2000吨/日。主要建设内容包括新建新水池两座、加压站一座、变配电间一座、加氯间一座、泵站围墙、道路、绿化及站区管道、管线等附属设施。</t>
  </si>
  <si>
    <t xml:space="preserve">大茂镇、后安镇    </t>
  </si>
  <si>
    <t>2017年
11月</t>
  </si>
  <si>
    <t>3022</t>
  </si>
  <si>
    <t>已完成工程进度95%。</t>
  </si>
  <si>
    <t>项目需征地5.38亩。</t>
  </si>
  <si>
    <t>二十</t>
  </si>
  <si>
    <t>万宁市应急管理局  合计2个
（续建2个）</t>
  </si>
  <si>
    <t>万宁市山根镇香车水库下游官栈河支流河堤水毁修复工程</t>
  </si>
  <si>
    <t>万宁市应急管理局</t>
  </si>
  <si>
    <t>林靖</t>
  </si>
  <si>
    <t>建设规模及内容：万宁市山根镇香车水库下游官栈河支流河堤水毁修复工程修复河道堤坝500米，建筑内容主要包括：土方开挖、新建砼挡墙及抛石防脚工程等。左岸堤防为L0+000～L0+495，总长度为495米，右岸堤防为R0+000～R0+505，总长度为505米，堤防为C20砼挡土墙，工程等别为Ｖ等，防洪标准采用10年一遇，主要建筑物级别为5级，次要建筑物为5级。</t>
  </si>
  <si>
    <t>山根镇香车水库下游官栈河支流河堤</t>
  </si>
  <si>
    <t>正在主体施工，已完成工程进度10%。</t>
  </si>
  <si>
    <t>河道两边有农民种瓜菜，赔偿问题没有解决。</t>
  </si>
  <si>
    <t>万宁市16宗小型水库视频监控系统</t>
  </si>
  <si>
    <t>16宗水库安装监控设备，并通过运营商专线将水库实时情况传输到三防指挥中心，系统实施后将实现在三防指挥中心通过远程监控平台实时观察16宗水库水位尺、水面、堤坝等水库现场情况，确保领导科学调度。</t>
  </si>
  <si>
    <t>16宗水库安装监控设备</t>
  </si>
  <si>
    <t>完成16宗水库安装监控设备</t>
  </si>
  <si>
    <t>二十一</t>
  </si>
  <si>
    <t>万宁市人民法院  合计2个
（新开工2个）</t>
  </si>
  <si>
    <t>万宁市人民法院东澳人民法庭业务用房项目</t>
  </si>
  <si>
    <t>万宁市人民法院</t>
  </si>
  <si>
    <t xml:space="preserve">吴雄 </t>
  </si>
  <si>
    <t>项目总用地面积6666.67㎡，拟建1栋业务用房综合楼，建筑层数4层，总建筑面积1930㎡，建筑占地面积536㎡。</t>
  </si>
  <si>
    <t>东澳镇加神公路北侧</t>
  </si>
  <si>
    <t>3月1-31日编制初步设计及概算</t>
  </si>
  <si>
    <t>1、4月1日-15日完成初步设计及概算编制及批复；2、4月16日-5月8日完成预算编制及审核；3、5月9日-6月5日完成招投标；4、6月6日-10日办理施工许可；5、6月10日施工队进场。</t>
  </si>
  <si>
    <t>2019年计划外（已到位省级资金128万元，已支出15万元，结余113万元，财政局未盘活。）</t>
  </si>
  <si>
    <t>吴雄</t>
  </si>
  <si>
    <t>万宁市人民法院和乐人民法庭扩建工程</t>
  </si>
  <si>
    <t>新建一栋地上3层的业务用房，建筑面积470.63㎡，建筑高度13.7m，项目内容包括审判法庭、当事人诉讼服务室、听证室、调解室、执行材料转接室。</t>
  </si>
  <si>
    <t>完成前期手续报建工作</t>
  </si>
  <si>
    <t>基础完成，结构封顶</t>
  </si>
  <si>
    <t>砌墙抹灰，装修完成</t>
  </si>
  <si>
    <t>正在报建</t>
  </si>
  <si>
    <t>2019年计划内（已到位省级资金130万元，财政局未盘活。）</t>
  </si>
  <si>
    <t>二十二</t>
  </si>
  <si>
    <t>万宁市环卫园林局  合计2个
（新开工2个）</t>
  </si>
  <si>
    <t>万宁市生活垃圾无害化填埋场整治提升工程</t>
  </si>
  <si>
    <t>万宁市环卫园林局</t>
  </si>
  <si>
    <t>林觉明</t>
  </si>
  <si>
    <t>垂直防渗墙、垃圾坝加固加高、雨污分流和地表水导排等。</t>
  </si>
  <si>
    <t>1、4月1日-20日完成可行性研究报告编制及评估；2、4月21-5月10日完成初步设计及概算编制及批复；2、5月11日-25日完成预算编制及审核。3、5月26日-6月15日完成招投标；4.6月16日-20日办理施工许可证。6、6月25日施工队进场。</t>
  </si>
  <si>
    <t>未进行项目建议书审批，已向市政府报项目建议书</t>
  </si>
  <si>
    <t>600万元属华润支付</t>
  </si>
  <si>
    <t>2019年计划外（600万元属华润支付）</t>
  </si>
  <si>
    <t>殷存明</t>
  </si>
  <si>
    <t>万宁市大茂镇红石村非正规垃圾堆放点治理工程</t>
  </si>
  <si>
    <t>整治面积约50亩</t>
  </si>
  <si>
    <t>1、4月1日-20日完成初步设计及概算批复；2、4月21日-5月10日完成预算编制及审核；3、5月11日-31日完成招投标；4、6月1日-5日办理施工许可证；5、6月10日施工队进场。</t>
  </si>
  <si>
    <t>已向市政府报项目建议书</t>
  </si>
  <si>
    <t>环保督查项目</t>
  </si>
  <si>
    <t>二十三</t>
  </si>
  <si>
    <t>万宁供电局  合计1个
（续建1个）</t>
  </si>
  <si>
    <t>2018年万宁市电力电网电缆沟建设工程</t>
  </si>
  <si>
    <t>万宁供电局</t>
  </si>
  <si>
    <t>符文</t>
  </si>
  <si>
    <t>1、万安大道400万元：电缆管沟1.9千米；2、中央北路130万元：电缆管沟1千米；3、建设北路800万元：电缆管沟1.94千米；4、环市一西路150万元：电缆管沟1.1千米；5、光明北路150万元：电缆管沟0.7千米；6、万州大道800万元：电缆管沟4千米；7、环市一路150万元：电缆管沟1.1千米；8、环市二路350万元：电缆管沟1.8千米；9、纵一路220万元：电缆管沟1.1千米；10、环市三路100万元：电缆管沟0.65千米；11、人民公园东侧旁道路150万元：电缆管沟1.2千米；12、椰林山庄商务酒店北侧100万元：电缆管沟0.5千米；13：建设南路300万元：电缆管沟0.7千米；14、红专路400万元：电缆管沟1.94千米；15、文明中路150万元：电缆管沟0.73千米；16、红专中路200万元：电缆管沟0.93千米；17、西门西街100万元：电缆管沟0.71千米；18、规划九路600万元：电缆管沟2.8千米；19、红专东路530万元：电缆管沟2.6千米；20、432县道1000万元：电缆管沟5千米；21、疏港大道840万元：电缆管沟4.2千米；22、X420县道360万元：电缆管沟1.8千米；23、G223国道至和乐大道140万元：电缆管沟0.7千米；24、和乐大道640万元：电缆管沟3.2千米；25、英豪开闭所出口电缆78万元：电缆管沟0.6千米；26、兴隆旅游区大道180万元：电缆管沟1千米；27、兴隆站变电站出口电缆（莲神公路）120万元：电缆管沟0.6千米；28、兴生路182万元：电缆管沟1.4千米；29、温泉大道1100万元：电缆管沟5.5千米；30、兴梅大道860万元：电缆管沟4.4千米；31、旅游公路(石梅湾段）390万元：电缆管沟3千米；32、东澳镇主干道130万元：电缆管沟1千米。</t>
  </si>
  <si>
    <t>铺设管道</t>
  </si>
  <si>
    <t>已完成工程进度76%。</t>
  </si>
  <si>
    <t>杨国伦</t>
  </si>
  <si>
    <t>二十四</t>
  </si>
  <si>
    <t>万宁市龙滚镇人民政府  合计3个
（新开工2个，续建1个）</t>
  </si>
  <si>
    <t>龙滚镇墟老镇区排（污）水沟清理重建</t>
  </si>
  <si>
    <t>万宁市龙滚镇人民政府</t>
  </si>
  <si>
    <t>符海虹</t>
  </si>
  <si>
    <t>6条街道排污沟总长4.5公里</t>
  </si>
  <si>
    <t>龙滚镇墟</t>
  </si>
  <si>
    <t>1、4月1日-25日完成招投标；2、4月26日-30日办理施工许可；3、5月10日施工队进场。</t>
  </si>
  <si>
    <t>王才珍</t>
  </si>
  <si>
    <t>龙滚镇消防站建设工程</t>
  </si>
  <si>
    <t>1、消防综合业务用房：包含消防车库、通讯室、灭火抢险、个人防护器材库、清洗室、呼吸器气室及消防员备勤室；2、辅助用房：医务室、卫生间、配电房及油料库等；3、附属设施：训练专用跑到及围墙。</t>
  </si>
  <si>
    <t>完成初步设计和概算送审</t>
  </si>
  <si>
    <t>龙滚侨乡小镇基础设施建设（一期）</t>
  </si>
  <si>
    <t>建筑装饰构建、外墙涂料、屋面女儿墙、破损路面等基础设施进行改造</t>
  </si>
  <si>
    <t>基础设施施工</t>
  </si>
  <si>
    <t>2019年计划内（已到位省级资金2000万元，市级资金150万元，已支付1919万元，结余231万元，财政局未盘活。）</t>
  </si>
  <si>
    <t>二十五</t>
  </si>
  <si>
    <t>万宁市和乐镇人民政府  合计3个
（续建3个）</t>
  </si>
  <si>
    <t>五星村排水管道工程</t>
  </si>
  <si>
    <t>万宁市和乐镇人民政府</t>
  </si>
  <si>
    <t>刘文帅</t>
  </si>
  <si>
    <t>加宽路面940米、排水沟940米、太阳能路灯30盏、垃圾桶30个</t>
  </si>
  <si>
    <t>和乐镇五星村委会</t>
  </si>
  <si>
    <t>正在进行路面硬化，已完成工程进度90%。</t>
  </si>
  <si>
    <t>沈志标</t>
  </si>
  <si>
    <t>万宁市和乐镇乐群村委会乐群村防潮堤及闸门工程</t>
  </si>
  <si>
    <t>防潮堤、闸门及相关配套工程</t>
  </si>
  <si>
    <t>2019年
2月</t>
  </si>
  <si>
    <t>闸门施工已完成，正在进行两侧挡土墙施工及路面修复，已完成工程进度70%。</t>
  </si>
  <si>
    <t>2019年计划外（已到位资金130万元，已支付109万元，结余21万元，财政局未盘活。）</t>
  </si>
  <si>
    <t>和乐镇和港大道市政工程、三角路八合亭至和港大道人行道改造工程</t>
  </si>
  <si>
    <t>和乐镇和港大道新建长4.2公里人行道、排污道，铺设彩砖等附属设施及三角路八合亭人行道改造工程</t>
  </si>
  <si>
    <t>2019年计划外（已到位620万元，已支付325万元，结余295万元，财政局未盘活。）</t>
  </si>
  <si>
    <t>二十六</t>
  </si>
  <si>
    <t>万宁市后安镇人民政府  合计2个
（续建2个）</t>
  </si>
  <si>
    <t>后安镇龙田村委会坡古坑村基础设施改造工程</t>
  </si>
  <si>
    <t>万宁市后安镇人民政府</t>
  </si>
  <si>
    <t>林道军</t>
  </si>
  <si>
    <t>硬化道路长1658米，平均宽度3米；排水工程长1695米，安装路灯70盏及基础配套工程。</t>
  </si>
  <si>
    <t>后安墟</t>
  </si>
  <si>
    <t>吴岳和</t>
  </si>
  <si>
    <t>万宁市后安镇龙尾河北岸河堤道路扩建工程</t>
  </si>
  <si>
    <t>修建硬化道路长约782m，平均宽度5m；护坡工程。</t>
  </si>
  <si>
    <t>龙田村</t>
  </si>
  <si>
    <t>2019年计划内（已到位70万元，未支付，财政局未盘活。）</t>
  </si>
  <si>
    <t>二十七</t>
  </si>
  <si>
    <t>万宁市北大镇人民政府  合计4个
（续建4个）</t>
  </si>
  <si>
    <t>北大镇军田村坡争至镇田岭生产道路硬化工程</t>
  </si>
  <si>
    <t>万宁市北大镇人民政府</t>
  </si>
  <si>
    <t>文万会</t>
  </si>
  <si>
    <t>硬化道路全长1.2公里</t>
  </si>
  <si>
    <t>北大镇军田村</t>
  </si>
  <si>
    <t>2019年
1月</t>
  </si>
  <si>
    <t>路基施工</t>
  </si>
  <si>
    <t>已完成1200米的路床和路基，已完成工程进度14%。</t>
  </si>
  <si>
    <t>经测量属于三级和四级林地，林业站反映是林地，现停止施工。</t>
  </si>
  <si>
    <t>黄德文</t>
  </si>
  <si>
    <t>北大镇东岭居路灯及绿化工程</t>
  </si>
  <si>
    <t>新建路灯、绿化。</t>
  </si>
  <si>
    <t>北大镇东岭居</t>
  </si>
  <si>
    <t>已完成安装太阳能路灯266盏，种植乔木8棵，种植草皮248平方米，已完成工程进度67%。</t>
  </si>
  <si>
    <t>北大镇红星村委会道路硬化及挡土墙建设项目</t>
  </si>
  <si>
    <t>硬化道路、填方，建设挡土墙、排水沟及路灯</t>
  </si>
  <si>
    <t>北大镇红星村</t>
  </si>
  <si>
    <t>挡土墙施工</t>
  </si>
  <si>
    <t>已完成道路硬化50.457米、排水沟164米、路灯60盏，已完成工程进度52%。</t>
  </si>
  <si>
    <t>万宁市北兴路市政道路工程</t>
  </si>
  <si>
    <t>市政道路工程</t>
  </si>
  <si>
    <t>北大镇文才竹村起至东兴农场曙光队止</t>
  </si>
  <si>
    <t>2016年
11月</t>
  </si>
  <si>
    <t>砼路面已完成340米，桥梁工程已完成下部结构，排水工程已完成1000米，已完成工程进度61%。</t>
  </si>
  <si>
    <t>2019年计划内（已到位1319万元，已支付1224万元，结余95万元，财政局未盘活）</t>
  </si>
  <si>
    <t>二十八</t>
  </si>
  <si>
    <t>万宁市万城镇人民政府  合计6个
（新开工2个，续建4个）</t>
  </si>
  <si>
    <t>万宁市文化体育广场后涧安置区项目</t>
  </si>
  <si>
    <t>万宁市万城镇人民政府</t>
  </si>
  <si>
    <t>陈擎宇</t>
  </si>
  <si>
    <t>1、拆除及土方回填工程，（一）整体拆除，混合结构902.47㎡，砖木结构1333.08㎡，简易结构2091.16㎡,（二）F02-2地块垃圾土外运及土方回填，面积为23676.23，挖土方28895.95 m³，（三）F06-1（1）地块垃圾土外运及土方回填，面积为49546.45㎡，挖土方17808.75 m³，填土方28777.02 m³；（四）F06-1（2）地块垃圾土外运及土方回填，面积为13695.58㎡，挖土方3.38 m³，填土方25718.18 m³等在内计算。2、扶壁式挡土墙411m。</t>
  </si>
  <si>
    <t>万城镇长星村委会1、2队</t>
  </si>
  <si>
    <t>2020年
10月</t>
  </si>
  <si>
    <t>2021年
10月</t>
  </si>
  <si>
    <t>1、4月1日-30日完成初步设计及概算批复。2、5月1日-6月10日完成预算编制及审核。</t>
  </si>
  <si>
    <t>1、7月1日-31日完成招投标；2、8月1日-5日办理施工许可证；2、9月施工队进场。</t>
  </si>
  <si>
    <t>初步设计及概算阶段</t>
  </si>
  <si>
    <t>城南路南侧安置区道路、给排水、电气工程</t>
  </si>
  <si>
    <t>1、道路工程，新建行车道混泥土道路面积3330㎡；新建人行道彩砖面积1467㎡；新建停车位（植草砖）面积1503㎡；安制路缘石（预制混凝土）762m；安制侧边石（预制混泥土）352m；新建篮球场（含篮球架一对）一座等；2、给排水工程，污水混凝土检查井52座，雨水检查井17座，单篦雨水口10座，污水双壁波纹管共475.34m，雨水钢筋混凝土管642.24m，球磨铸铁给水管共376.66m，阀门DN100／150各4个，DN150逆止阀2个，DN150水表2个，室外消火栓4个；钢筋混凝土化粪池一座等；3、电气工程，7米路灯27盏，10米篮球场灯6盏，手孔井26个，电缆1392.47m，光缆1444.94m等。</t>
  </si>
  <si>
    <t>万城镇镇南社区</t>
  </si>
  <si>
    <t>丰园社区柳园（上塘）基础设施工程一期项目</t>
  </si>
  <si>
    <t>清理鱼塘淤泥，长260m，宽35m，深0.6m；拆除原有挡土墙，长69m，宽0.45m；新建毛石挡土墙，高1.3m，长397.5m；新建混凝土挡水，高1.5m，长28m；新建太阳能景观灯30盏，景观灯高3m。</t>
  </si>
  <si>
    <t>万城镇丰园社区柳园村</t>
  </si>
  <si>
    <t>已完成工程进度40%。</t>
  </si>
  <si>
    <t>丰园社区柳园（下塘）基础设施工程二期项目</t>
  </si>
  <si>
    <t>铺设花岗岩砖860㎡；新建6m拱桥1座；回填土方420m³；新建花岗岩栏杆400m等。</t>
  </si>
  <si>
    <t>万宁市东环铁路安置（一期）配套工程</t>
  </si>
  <si>
    <t>建设硬化道路长466m，宽6-8m不等；铺设人行道彩砖1840㎡；在安置区各个路段安置杆高9m的单臂灯17盏；改建、完善安置区内给排水系统，包括新铺设给排水、雨水管道等。</t>
  </si>
  <si>
    <t>万城镇南山村委会</t>
  </si>
  <si>
    <t>2018年
5月</t>
  </si>
  <si>
    <t>城南路南侧安置区土方工程</t>
  </si>
  <si>
    <t>拟在城南里南侧安置区内挖填土方及外购土方回填，挖土方量为5.31立方米，回填土方量21090.51立方米。场地土方挖填不平衡，需外购土方回填，外购土方24248.78立方米，外购土运距按10公里考虑。</t>
  </si>
  <si>
    <t>2019年计划内（已到位100万元，已支付60万元，结余40万元，财政局未盘活。）</t>
  </si>
  <si>
    <t>二十九</t>
  </si>
  <si>
    <t>万宁市东澳镇人民政府  合计4个
（续建4个）</t>
  </si>
  <si>
    <t>东澳镇龙山村委会岭仔村基础设施工程项目</t>
  </si>
  <si>
    <t>万宁市东澳镇人民政府</t>
  </si>
  <si>
    <t>叶国彪</t>
  </si>
  <si>
    <t>1、新建道路约2250米，宽3.5米；2、新建太阳能路灯LED56W，杆高6米，130盏；3、排污水DN400双壁波纹管约2300米；4、新建挡土墙4700米，高度约2.5米；5、桥花岗岩护栏扶手长30米，高为1.2米；6、新建方角防腐木观景亭1座；7、花岗岩铺装400平方米；8、拆除水泥路长1000米，宽3.5米</t>
  </si>
  <si>
    <t>龙山村委会岭仔村</t>
  </si>
  <si>
    <t>蔡为润</t>
  </si>
  <si>
    <t>东澳镇裕后村委会基础设施道路改造工程项目</t>
  </si>
  <si>
    <t>拟建项目共12条道路，总长1731.9m,花岗岩栏杆昌1660m，太阳能路灯208盏，景观太阳能路灯39盏，主要内容包括道路工程、电气工程等</t>
  </si>
  <si>
    <t>东澳镇裕后村委会</t>
  </si>
  <si>
    <t>章小晖</t>
  </si>
  <si>
    <t>东澳镇镜门村委会基础设施及道路改造工程项目</t>
  </si>
  <si>
    <t>拟建项目共12条道路，总长715.3m,包含12条排水管，太阳能路灯共267盏，门牌楼1座，休息长亭1座，挡土墙长288.2m，主要内容包括道路工程电气工程及排水工程等。</t>
  </si>
  <si>
    <t>东澳镇镜门村委会</t>
  </si>
  <si>
    <t>陈嘉俊</t>
  </si>
  <si>
    <t>东澳镇大造村委会道路及路灯改造工程项目</t>
  </si>
  <si>
    <t>拟建项目共11条道路，总长2299.5m,太阳能路灯239盏，大造小学路滑1889平方米。主要内容包括道路工程、电气工程及绿化工程等</t>
  </si>
  <si>
    <t>大造村委会</t>
  </si>
  <si>
    <t>三十</t>
  </si>
  <si>
    <t>万宁市礼纪镇人民政府  合计5个
（续建5个）</t>
  </si>
  <si>
    <t>贡举村委会道路及路灯改造</t>
  </si>
  <si>
    <t>万宁市礼纪镇人民政府</t>
  </si>
  <si>
    <t>黄文</t>
  </si>
  <si>
    <t>道路硬化，路灯建设等</t>
  </si>
  <si>
    <t>贡举村委会</t>
  </si>
  <si>
    <t>蔡海江</t>
  </si>
  <si>
    <t>礼纪镇合丰村委会道路及路灯工程</t>
  </si>
  <si>
    <t>①新建道路长6500米，宽3.5米；②太阳能路灯LED60W，杆高6米，220盏；③排水沟DN600水泥压力管800米；</t>
  </si>
  <si>
    <t>礼纪镇合丰村委会</t>
  </si>
  <si>
    <t>已完成工程进度85%。</t>
  </si>
  <si>
    <t>陈少波</t>
  </si>
  <si>
    <t>礼纪镇田新村委会道路及路灯工程项目</t>
  </si>
  <si>
    <t>①新建道路长6800米，宽4米；②景观花岗岩亭3座；③太阳能路灯LED60W，杆高6米，180盏；④景观花岗岩铺砖350平方米；⑤道路防护栏高1.1米，长1500米</t>
  </si>
  <si>
    <t>礼纪镇田新村委会</t>
  </si>
  <si>
    <t>邢冠峰</t>
  </si>
  <si>
    <t>礼纪镇桥海安置区基础配套设施项目</t>
  </si>
  <si>
    <t>①土方工程、②道路工程、③给排水工程、④绿化工程等</t>
  </si>
  <si>
    <t>礼纪镇莲神公路西南侧</t>
  </si>
  <si>
    <t>2017年
7月</t>
  </si>
  <si>
    <t>礼纪镇合兴村委会道路及路灯工程项目</t>
  </si>
  <si>
    <t>①新建道路4500米，宽3.5米；②钢铁结构防护栏1200米，高1.1米；③排水沟DN400水泥压力管1500米；④机耕桥1座，长5米，宽4米；⑤太阳能路灯LED60W、杆高6米，215盏。</t>
  </si>
  <si>
    <t>合兴村委会</t>
  </si>
  <si>
    <t>已完成工程进度74%。</t>
  </si>
  <si>
    <t>林少清</t>
  </si>
  <si>
    <t>三十一</t>
  </si>
  <si>
    <t>万宁市三更罗镇人民政府  合计1个
（续建1个）</t>
  </si>
  <si>
    <t>三更罗镇上溪美丽乡村工程</t>
  </si>
  <si>
    <t>万宁市三更罗镇人民政府</t>
  </si>
  <si>
    <t>欧俊宁</t>
  </si>
  <si>
    <t>三更罗上溪美丽乡村建设并进行相关配套及绿化工程</t>
  </si>
  <si>
    <t>三更罗镇上溪村委会</t>
  </si>
  <si>
    <t>配套设施及绿化施工</t>
  </si>
  <si>
    <t>整理场地、挖路基，已完成工程进度30%。</t>
  </si>
  <si>
    <t>黄成岗</t>
  </si>
  <si>
    <t>三十二</t>
  </si>
  <si>
    <t>万宁市兴隆华侨旅游经济区管理委员会  合计2个
（续建2个）</t>
  </si>
  <si>
    <t>兴隆旅游度假区基础设施建设项目</t>
  </si>
  <si>
    <t>万宁市兴隆华侨旅游经济区管理委员会</t>
  </si>
  <si>
    <t>陈明源</t>
  </si>
  <si>
    <t>海榆东线兴隆墟北段市政改造工程项目：总投资6934万元；道路全长1544.771m，路幅宽32m，为双向六车道。主要建设内容包括：道路、桥梁、交通、给排水、照明、电力通信及绿化等工程。</t>
  </si>
  <si>
    <t>兴隆区</t>
  </si>
  <si>
    <t>道路施工</t>
  </si>
  <si>
    <t>李光荣</t>
  </si>
  <si>
    <t>兴隆兴园路改造工程项目</t>
  </si>
  <si>
    <t>道路全长1511.811m，路幅宽15m（2m绿道+1.5m下沉式绿化带+0.25m路缘带+3.75×2m机动车道+0.25m路缘带+1.5下沉式绿化带+2m绿道），为双向两车道，道路等级为城市支路。主要建设内容包括：道路、交通、给水、照明等工程。</t>
  </si>
  <si>
    <t>已完成道路路基工程，已完成工程进度72%。</t>
  </si>
  <si>
    <t>李平颜</t>
  </si>
  <si>
    <t>三十三</t>
  </si>
  <si>
    <t>万宁市兴隆华侨旅游经济区管理委员会-万宁兴隆发展有限公司  合计2个
（新开工1个，续建1个）</t>
  </si>
  <si>
    <t>兴隆旅游度假城康乐大道污水管网连通工程</t>
  </si>
  <si>
    <t>万宁市兴隆华侨旅游经济区管理委员会-万宁兴隆发展有限公司</t>
  </si>
  <si>
    <t>丘晓锋</t>
  </si>
  <si>
    <t>主要沿康乐大道敷设DN400污水管道，长度约为750m。将沿线龙泽庄园、海航康乐悦居、兴隆温泉高尔夫公寓等小区污水集中收集至明珠路；明珠路现状已建有DN400污水管道，但管道标高较高，无法满足本次康乐大道污水管道重力流接入，对明珠路已建DN400管道进行改造，长度约为250m，新建DN400污水管道全长约为1000m。</t>
  </si>
  <si>
    <t>完成招投标</t>
  </si>
  <si>
    <t>城镇污水处理设施建设项目</t>
  </si>
  <si>
    <t>万宁兴隆发展有限公司、万宁市城市投资建设有限公司、万宁市水务有限公司</t>
  </si>
  <si>
    <t>丘晓锋
李书贵
吕诗强</t>
  </si>
  <si>
    <t>万宁兴隆发展有限公司2个（1、石化宿舍周边管道过河连通工程：总投资1186万元；2、老咖啡厂（太阳河大桥）管道过河连通工程：总投资1900万元）。
万宁市城市投资建设有限公司1个（万宁市东山河入河排污口截流整治工程：总投资1025万元）。
万宁市水务有限公司1个（万宁市东山河污水整治改造工程（W22至W42污水主管道）：总投资1438万元）。</t>
  </si>
  <si>
    <t>1、石化宿舍周边管道过河连通工程：已完成工程95%；2、老咖啡厂（太阳河大桥）管道过河连通工程：已完成工程95%；3、万宁市东山河污水整治改造工程（W22至W42污水主管道）：正在编制项目可行性研究报告；4、万宁市东山河入河排污口截流整治工程：施工图预算已报财政评审。</t>
  </si>
  <si>
    <t>三十四</t>
  </si>
  <si>
    <t>万宁兴隆智慧旅游发展有限公司  合计1个
（新开工1个）</t>
  </si>
  <si>
    <t>充电基础设施建设</t>
  </si>
  <si>
    <t>万宁市兴隆华侨旅游经济区管理委员会-万宁兴隆智慧旅游发展有限公司</t>
  </si>
  <si>
    <t>充电桩84个及1座充电站</t>
  </si>
  <si>
    <t>1617</t>
  </si>
  <si>
    <t>1000</t>
  </si>
  <si>
    <t>3月1日-31日预算编制。</t>
  </si>
  <si>
    <t>1、4月1日-25日完成预算审核、完成招投标；2、4月26日-28日办理施工许可；3、4月29日施工队进场。</t>
  </si>
  <si>
    <t>300</t>
  </si>
  <si>
    <t>200</t>
  </si>
  <si>
    <t>三十五</t>
  </si>
  <si>
    <t>万宁市城市投资建设有限公司、万宁市城乡发展有限公司  合计7个
（新开工3个，续建4个）</t>
  </si>
  <si>
    <t>新开工3个</t>
  </si>
  <si>
    <t>市委市政府大院改造工程</t>
  </si>
  <si>
    <t>万宁市城市投资建设有限公司</t>
  </si>
  <si>
    <t>项目区域内庭院硬化、绿化、现状排水沟改造、球场改造、新建排水管、改建新建摩托车棚、完善交通标识、新建新能源车辆充电桩及部分人行道改造等。</t>
  </si>
  <si>
    <t>完成预算审核、招投标</t>
  </si>
  <si>
    <t>未进行项目建议书审批，项目建议书已报市政府待批复。</t>
  </si>
  <si>
    <t>2019年计划外（已到位中央资金145万元，财政局未盘活。）</t>
  </si>
  <si>
    <t>万宁市礼纪镇工业园区配套基础设施项目——4号路市政工程</t>
  </si>
  <si>
    <t>道路全长467米，宽12米，建设内容包括道路工程及交通工程。</t>
  </si>
  <si>
    <t>3月1日-31日完成项目建议书批复</t>
  </si>
  <si>
    <t>1、4月1日-28日完成初步设计及概算编制及批复、预算编制及审核、完成招投标；2、4月29日-30日办理施工许可；3、4月30日施工队进场。</t>
  </si>
  <si>
    <t>未进行项目建议书审批，项目建议书已报市政府，待批复。</t>
  </si>
  <si>
    <t>需解决占用1.73亩水田问题。</t>
  </si>
  <si>
    <t>万宁市后安镇乐来安置区（三通一平及室外配套）工程</t>
  </si>
  <si>
    <t>项目用地60.76亩，建设内容有场地平整、室外道路工程、室外给排水工程、室外照明工程等配套设施。</t>
  </si>
  <si>
    <t>七星村委会茂花埇</t>
  </si>
  <si>
    <t>1、4月1日-10日完成项目建议书编制及批复；2、4月11日-30日完成可行性研究报告编制及评估；3、5月1日-25日完成初步设计及概算编制及批复；4、6月1日-25日完成预算编制及审核。</t>
  </si>
  <si>
    <t>1、7月1日-25日完成招投标；2、7月26日-30日办理施工许可证；3、8月施工队进场。</t>
  </si>
  <si>
    <t>项目建议书已报市政府，待批复。</t>
  </si>
  <si>
    <t>市政道路等基础设施建设项目</t>
  </si>
  <si>
    <t>万宁市城市投资建设有限公司、万宁市城乡发展有限公司</t>
  </si>
  <si>
    <t>1、剪岭路市政工程：总投资2224万元；2、后涧路市政工程：总投资1696万元；3、城南路市政工程：总投资14813万元；4、环市二路第二工程段市政工程（A、B段）：总投资20604万元；5、纵三路市政工程：总投资20897万元；6、万宁市滨湖市政道路工程：总投资5634万元。</t>
  </si>
  <si>
    <t>1、剪岭路市政工程：已完成工程进度50%；
2、后涧路市政工程：已完成工程进度35%；
3、城南路市政工程：已完成工程进度67%；
4、环市二路第二工程段市政工程（A、B段）：已完成工程进度45%；
5、纵三路市政工程：已完成工程进度21%；
6、万宁市滨湖市政道路工程：已完成可研批复，初步设计及概算已评审。</t>
  </si>
  <si>
    <t>1、后涧路市政工程：需征地清表17.9亩，已征地清表14亩，尚需征地清表3.9亩；
2、城南路市政工程：需征地清表126.9亩，已征地清表124.9亩，尚需征地清表2亩；
3、环市二路第二工程段市政工程（A、B段）：需征地清表218.4亩，已征地清表126亩，尚需征地清表92.4亩；
4、纵三路市政工程：需征地清表224.6亩，已征地清表140.6亩，尚需征地清表84亩；
5、万宁市滨湖市政道路工程：需解决7.36亩水田占补指标。</t>
  </si>
  <si>
    <t>2019年计划内（万宁市滨湖市政道路工程（暂缓））</t>
  </si>
  <si>
    <t>万宁市文化体育广场项目</t>
  </si>
  <si>
    <t>万宁市城乡发展有限公司</t>
  </si>
  <si>
    <t>1、体育广场项目：总投资94264万元，占地面积338亩，总建筑面积90035.51m2 ，包括1座中型乙级体育场、1座中型乙级体育馆、1座中型丙级游泳馆、室外运动场地及室外配套工程。2、广场路市政工程：总投资10497万元，道路长2212米，宽24～30米；内容包括道路工程、桥梁工程、给水工程、排水工程、照明工程、交通工程、景观绿化、电力工程、管线综合等。3、广场东路市政工程：总投资6146万元，道路长865.595米，宽16～30米；内容包括道路工程、桥梁工程、给水工程、排水工程、照明工程、交通工程、景观绿化、电力工程、管线综合等。4、东山河防洪排涝体育广场段：总投资6964万元，建设内容包括整治河道中心长约1107米，两岸修建堤防总长2056.5米（北岸堤长1120.5米，南岸堤长936米）；配置排水涵2座；新建人行景观桥一座，长88米，宽9.6米—14.6米。</t>
  </si>
  <si>
    <t>万城镇城北新区</t>
  </si>
  <si>
    <t>1、体育广场项目：体育广场土方回填累计完成485315.5m³，体育场钻孔灌注桩全部完成，体育场承台基础梁全部完成，体育馆形象进度完成10%。游泳馆12.6亩用地未清表，体育馆由于修规原因，未办理施工许可证，导致体育馆桩基施工无法报监，已停工。
2、广场路市政工程：已完成工程进度9%。
3、广场东路市政工程：施工便道施工完成，现场临时用电安装完成，已完成工程进度11%。
4、东山河防洪排涝体育广场段：挡墙累计完成1000m；土方开挖累计完成85000m³；旧挡墙拆除已全部施工完成；已完成工程进度30%。</t>
  </si>
  <si>
    <t>1、体育广场项目：需征地清表338亩，已完成征地，体育广场170亩未清表，需水田占补指标40亩；游泳馆12.6亩未清表。
2、广场路市政工程：需征地清表123.02亩，已征地清表61.24亩，尚需征地清表61.78亩。需水田占补指标52.29亩。
3、广场东路市政工程：需征地清表43.62亩，已征地清表24.62亩，尚需征地清表19亩。需水田占补指标19.1亩。
4、东山河防洪排涝体育广场段：需征地清表203.86亩，已征地清表183.86亩，尚需征地清表20亩。</t>
  </si>
  <si>
    <t>2019年计划内（已到位21532万元，已支付19340万元，结余2192万元，财政未盘活。）</t>
  </si>
  <si>
    <t>万城镇纵三路望海大道至环市三路段市政工程</t>
  </si>
  <si>
    <t>道路长404米，宽30米，建设内容包括道路工程、交通工程、给排水工程、电气工程、绿化工程及预留燃气管道管位。</t>
  </si>
  <si>
    <t>路基换填完成，土方回填25500m³，给排水工程完成，已完成工程进度50%。</t>
  </si>
  <si>
    <t>需征地清表22.14亩，已征地清表19.14亩，尚需征地清表3亩。</t>
  </si>
  <si>
    <t>万宁市南燕湾旅游度假区望海路市政工程</t>
  </si>
  <si>
    <t>道路长1046.034米，宽11-12米，建设内容为道路工程、给水工程、雨水工程、电气工程、交通工程、涵洞工程、绿化工程及其他附属工程</t>
  </si>
  <si>
    <t>礼纪镇榜石村南侧</t>
  </si>
  <si>
    <t>已完成645米中层沥青和人行道施工，已完成工程进度78%。</t>
  </si>
  <si>
    <t>三十六</t>
  </si>
  <si>
    <t>万宁市城市投资建设有限公司-万宁市水务有限公司  合计24个
（新开工10个，续建14个）</t>
  </si>
  <si>
    <t>新开工10个</t>
  </si>
  <si>
    <t>万宁市大茂镇污水主管道工程</t>
  </si>
  <si>
    <t>万宁市城市投资建设有限公司-万宁市水务有限公司</t>
  </si>
  <si>
    <t>吕诗强</t>
  </si>
  <si>
    <t>本工程设计大茂段污水主管道位于万城镇北部，起点位于大茂镇龙尾村附近，主要将槟榔城和大茂镇的污水收集排至环市二路在建污水管道，最终排至市2号泵站。污水管管径为De400~DN1000，约10km。</t>
  </si>
  <si>
    <t>1月1日-20日编制项目建议书</t>
  </si>
  <si>
    <t>1、4月1日-30日完成项目建议书批复；2、5月1日-31日完成可行性研究报告编制及评估；3、6月1日-30日完成初步设计及概算编制及批复。</t>
  </si>
  <si>
    <t>10月施工队进场</t>
  </si>
  <si>
    <t>未进行项目建议书审批，正在办理项目立项</t>
  </si>
  <si>
    <t>万宁市污水处理厂外高压10kV污水专线负荷改造工程</t>
  </si>
  <si>
    <t>新建10kV污水线架空线线路长9240米，其中JKLGYJ-10/240架空线共27720米。新建10kV污水线电缆路径长950米，采用顶（φ160PE）管方式，敷设YJV22-8.7/15kV-3*240mm²电缆985米。新立直线杆155基、门型杆6基、转角耐张杆6基、耐张杆7基、终端杆2基、Φ190×12-125kN.m高强度电杆（8根）、DJ60钢管塔（3根）、ICS23-11单回路转角塔（3根）含基础和杆上金具。新增架空电缆引落，含隔离开关、柱上高压计量装置、真空断路器、避雷器各2套，接地装置2套。新增杆塔标示牌共189套，新建拉线75组，绑扎线共1170米，树木杂草去除43处。</t>
  </si>
  <si>
    <t>万城镇、东澳镇</t>
  </si>
  <si>
    <t>1、4月1日-20日完成项目建议书编制及批复；2、4月21日-5月15日完成初步设计及概算编制及批复；3、5月16日-6月5日完成预算编制及审核；4、6月6日-30日完成招投标。</t>
  </si>
  <si>
    <t>万宁市污水处理厂双回电源供电工程</t>
  </si>
  <si>
    <t>新建10kV污水线架空线线路长277米，其中JKLGYJ-10/240架空线共277米。新建10kV污水线电缆路径长12471米，其中：采用顶（φ160PE）管方式，敷设YJV22-8.7/15kV-3*240mm²电缆88米；采用直埋套管敷设方式，敷设YJV22-8.7/15kV-3*240mm²电缆2121米；沿用电缆沟敷设方式，敷设YJV22-8.7/15kV-3*240mm²电缆231米；沿用二层三列排管方式，敷设YJV22-8.7/15kV-3*240mm²电缆10565米。新立直线杆2基、转角耐张杆3基、终端杆1基，含基础和杆上金具。新增架空电缆引落，含隔离开关、避雷器各2套，柱上高压计量装置、真空断路器各1套，接地装置2套。</t>
  </si>
  <si>
    <t>1、4月1日-30日完成项目建议书批复；2、5月1日-31日完成初步设计及概算编制及批复。3、6月1日-30日完成预算编制及审核。</t>
  </si>
  <si>
    <t>1、7月1日-31日完成招投标；2、8月1日-5日办理施工许可证；3、9月施工队进场。</t>
  </si>
  <si>
    <t>万宁市污水处理厂配电房改造工程</t>
  </si>
  <si>
    <t>1、高压配电室更换高压开关柜5面，分别为10kV进线柜、计量柜、PT柜及2面馈线柜，柜体采用KYN28A-12型，1250A,31.5kA。2、更换馈线柜至1#、2#主变电缆，采用YJV22-8.7/15kV-3×50电缆，计50米2根。3、更换1#、2#主变低压出线，采用2000A铜密集母线，2回计6米。4、更换分变电室及低压配电室低压柜AA1-AA16及柴发进线柜,低压柜配置按原要求配置，采用市场先进水平设备材料。另原AA16旁动力柜迁移至AA15右侧，为下一期配电房扩建预留位置。</t>
  </si>
  <si>
    <t>东澳镇南道村</t>
  </si>
  <si>
    <t>完成初步设计及概算评审</t>
  </si>
  <si>
    <t>万宁市污水处理厂2020年设备（设施）大修重置改造工程</t>
  </si>
  <si>
    <t>①更换粗格栅池75KW提升泵（含耦合器）1台，DN800铸铁闸门1台，DN1000铸铁闸门1台，穿孔曝气系统一套。②更换细格栅池穿孔曝气系统一套，格栅机整流栅板190片、输送机衬板一套。③更换生化池浮筒搅拌机水下电缆140米，DN25不锈钢曝气管4148米，DN60提升曝气管1224支，DN100不锈钢阀门34座，不锈钢横梁、桥架共计548米，DN150电动阀门2台，DN250电动阀门2台。④更换配水井铸铁手动闸门尺寸800x800，共3台。⑤更换75KW鼓风机 2台。⑥更换脱水机房5.5KW叠螺机2台，5.5KW污泥螺杆泵2台，污泥切割机2台，4KW加药螺杆泵2台加药装置1套。⑥更换紫外线消毒池的320w紫外线灯管40支，镇流器10个，灯座80个。⑦更换提升泵房2T电动葫芦2台。</t>
  </si>
  <si>
    <t>兴隆污水处理厂及1~5#提升泵站2020年设备（设施）大修重置改造工程</t>
  </si>
  <si>
    <t>①增设水解酸化池行车式刮泥机1台、混凝土隔墙一座LXH=14.2mX6.0m；更换2.5KW污泥泵1台，，7.5KW变频搅拌机3台，DN500铸铁闸门3台，DN400铸铁闸门6台，DN300铸铁闸门3台，搅拌机叶片3台，减速机3台。②更换速分池DN500手电一体铸铁闸门12台，走道板加固108米。③更换高效沉淀池混凝搅拌机2台，絮凝搅拌机4台，ABB变频器4台，增设PAC加药装置1套。④增设转盘滤池不锈钢出水渠LXBXH=11.0mX1.3mX1.2m 共2组，增设超声波流量计1套，紫外线消毒器1套，八十计量槽1套。⑤更换脱水机房污泥螺杆泵变频器2台，更换加药搅拌泵变频器2台，污泥脱水机加压杆8台。⑥增设1~5#提升泵站的手拉桁车5套（高6m，1T），变频柜控制室2座（LXBXH=3.0mX2.0mX2.5m），更换7.5KW水泵5台，更换控制柜3台。</t>
  </si>
  <si>
    <t>兴隆污水处理厂出水站房改造工程</t>
  </si>
  <si>
    <t>①强排增加隔墙，隔间3.0mx4.0m的仪器间一座。②配置仪器间桌椅、供电、照明、给排水、空调系统、防火系统一套。③改造巴氏计量槽渠，加装盖板便于取样检测。④配置在线检测仪器一套，含COD水质在线检测仪器、氨氮水质在线检测仪、总磷水质在线检测仪、总氮水质在线检测仪。</t>
  </si>
  <si>
    <t>完成预算审核、招投标、进场施工</t>
  </si>
  <si>
    <t>市污水处理厂2#中途提升泵站新建污水蓄水池工程</t>
  </si>
  <si>
    <t>拟在万宁市万城镇污水处理厂2#中途提升泵站内新建一座地下水池,水池长为14m,宽为14m,深为5m,蓄水容积980m3。新建引入一路管径约为DN300的进出水管,长度约为800m,可根据水量调控,水泵启停均由水位变化自动控制,采用钢筋混凝土结构。</t>
  </si>
  <si>
    <t>2019年计划外（环保督查项目）（已立项）</t>
  </si>
  <si>
    <t>万宁槟榔生产休闲体验融合发展产业园至大茂污水主干管工程</t>
  </si>
  <si>
    <t>本项目污水收集范围为槟榔产业园、乐来墟和后安农产品加工园，收集范围总面积为537.44公顷，总污水流量约2.5万m3/d；项目主要建设内容包括污水管网工程、污水提升泵站工程及其他工程等。新建污水提升泵站一座，泵站近期2025年规模0.5万m3/d，远期2030年规模2.5万m3/d，泵站土建按远期一次建成，设备按近期配备；新建配套污水管网总长3950m，其中DN800mm钢筋混凝土管700m，DN600mm球墨铸铁管1550m，HDPE管1450m（DN600mm的1050m、DN400mm的400m），钢管250m（DN600mm的150m、DN800mm的100m），管道规格按远期设计。</t>
  </si>
  <si>
    <t>3月1日-31日初步设计及概算评审</t>
  </si>
  <si>
    <t>1、4月1日-10日完成初步设计及概算批复；2、4月11日-30日完成预算编制及审核；3、5月1日-20日完成招投标；4、5月21日-25日办理施工许可证；5、5月27施工队进场。</t>
  </si>
  <si>
    <t>正在初步设计及概算评审</t>
  </si>
  <si>
    <r>
      <rPr>
        <sz val="22"/>
        <rFont val="宋体"/>
        <charset val="134"/>
      </rPr>
      <t>1、一座污水提升泵站1000</t>
    </r>
    <r>
      <rPr>
        <sz val="22"/>
        <rFont val="SimSun"/>
        <charset val="134"/>
      </rPr>
      <t>㎡</t>
    </r>
    <r>
      <rPr>
        <sz val="22"/>
        <rFont val="宋体"/>
        <charset val="134"/>
      </rPr>
      <t>，需征地。
2、该项目在规划三路内进行沿路铺设压力管道约800m，需临时租地。</t>
    </r>
  </si>
  <si>
    <t>2019年计划内（未暂缓）</t>
  </si>
  <si>
    <t>城南路至2号泵站污水连通工程</t>
  </si>
  <si>
    <t>设计污水路线为城南路污水终点井-万北线-东山村进村路-现状路（吴村仔）-2#污水提升本站，污水管道起点承接城南路污水，终点接至2#污水提升泵站前截留管，连通上下游管道，新建污水连通管道约960m，管径D1200；W1-W4段污水管道采用顶管施工，管材采用Ⅲ级刚承口钢筋混凝土顶管，长250m，共设置4座顶管工作井；W4-管道终点段采用直槽开挖支护施工，管材为Ⅲ级钢筋混凝土承插管，长710m，采用9.0m长拉森钢板桩（SP-Ⅳ型）加二道横撑进行沟槽支护；直线段设置矩形直线钢筋混凝土污水检查井8座，转弯段设置扇形钢筋混凝土污水检查井（90°设3座、135°设2座）5座；建设内容为给排水工程。</t>
  </si>
  <si>
    <t>3月1日-30日招投标</t>
  </si>
  <si>
    <t>1、4月1日-15日完成招投标；2、4月16日-20日办理施工许可；3、4月25日施工队进场。</t>
  </si>
  <si>
    <t>该项目管线铺设在农用地内，需临时用地12亩。</t>
  </si>
  <si>
    <t>续建14个</t>
  </si>
  <si>
    <t>万宁市主城区华侨街附近雨水方沟塌陷加固工程及雨水方沟改造工程</t>
  </si>
  <si>
    <t>位于万宁市主城区华侨街，华侨街段现状雨水方沟断面尺寸为B×H=1700×1300mm,加固后断面尺寸为B×H=1200×1800mm,总长度为15米，全线为排水暗涵，为单孔闭合框架结构，采用钢筋混凝土结构，槽钢支护15m，沟槽换填级配砂石30m3,拆除围墙15m；改线新建雨水方沟总长度为383m，全线为排水暗涵，为单孔闭合框架结构，断面尺寸为B×H=2000×1300mm，采用钢筋混凝土结构，槽钢支护383m,双壁波纹管151m，雨水检查井10座，单箅雨水口30座，方沟沟槽换填级配砂石766m3,混凝土路面破除及修复1227m2,原雨水方沟拆除盖板390m，拆除盖板后回填砂1014m3，拆除围墙20m。</t>
  </si>
  <si>
    <t>万城镇华侨街</t>
  </si>
  <si>
    <t>W1-W3段绑扎钢筋及浇筑混凝土作业，已完成雨水方沟长度40m，已完成工程进度15%。</t>
  </si>
  <si>
    <t>项目区有一处围墙需拆除。</t>
  </si>
  <si>
    <t>万宁市主城区1#污水处理厂扩建工程</t>
  </si>
  <si>
    <t>从2.5万吨/日，一级B排放标准，扩容提标至7.5万吨/日，一级A标准。主要建设内容包括新建及改造：新建建筑、结构、电气、自控、改造现状存在问题，设备设施、绿化及配套辅助工程。</t>
  </si>
  <si>
    <t>宿舍楼已封顶，正在进行墙体砌砖，综合处理间基础施工，已完成工程进度43%。</t>
  </si>
  <si>
    <t>2019年计划内（已到位中央资金6192万元，已支付4229万元，结余1963万元，财政局未盘活。）</t>
  </si>
  <si>
    <t>万宁市2号泵站至污水输送主管道工程</t>
  </si>
  <si>
    <t>拟建污水输送主管道总长度为10.167km，管道基本沿现状道路敷设，不横穿农田。其中拟建污水压力管D1000mm，长度为8.879km；污水重力流管D1200mm，长度为1.288km。</t>
  </si>
  <si>
    <t>万城镇东山岭至东澳镇南道村</t>
  </si>
  <si>
    <t>已完成管道铺设3415米，污水井27座，已完成工程进度30%。</t>
  </si>
  <si>
    <t>1、需解决临时用地29亩、青苗补偿和电杆迁移问题；
2、管道铺设涉及的吴东线、万北线和万东线等公路用地已和公路局签订协议，但未缴纳占用公路赔偿款23.65万元。</t>
  </si>
  <si>
    <t>2019年计划内（已到位2500万元，已支付2352万元，结余148万元，财政局未盘活。）</t>
  </si>
  <si>
    <t>万宁市东澳镇污水整治工程</t>
  </si>
  <si>
    <t>1、新建污水管道总长度为9955m。其中重力流污水管采用PE实壁管，DN315管长度2760m、DN400管长度1715m、DN500管长度1430m；压力污水管采用PE实壁管，DN400压力管长度为4050m。2、新建污水检查井149座、沉泥井56座、排气井3座、排泥井3座、蝶阀井10座、防坠落装置206座。3、新建一体化污水提升泵站一座，近期规模为4900m3/d，远期规模为7800m3/d。4、破除及恢复水泥混凝土路面610m2、破除及恢复沥青路面2540m2、破除及恢复人行道190m2、破除及恢复现状盖板沟130m。</t>
  </si>
  <si>
    <t>已完成管道铺设3923米，污水井115座，已完成工程进度45%。
环海旅游公路属于省公路局管辖，需办理路政施工许可。</t>
  </si>
  <si>
    <r>
      <rPr>
        <sz val="22"/>
        <rFont val="宋体"/>
        <charset val="134"/>
      </rPr>
      <t>一座污水提升泵站需征地100</t>
    </r>
    <r>
      <rPr>
        <sz val="22"/>
        <rFont val="SimSun"/>
        <charset val="134"/>
      </rPr>
      <t>㎡</t>
    </r>
    <r>
      <rPr>
        <sz val="22"/>
        <rFont val="宋体"/>
        <charset val="134"/>
      </rPr>
      <t>，尚未启动征地。</t>
    </r>
  </si>
  <si>
    <t>2019年计划内（已到位1158万元，已支付1128万元，结余30万元，财政局未盘活。）</t>
  </si>
  <si>
    <t>万宁市乌场片区污水连通工程</t>
  </si>
  <si>
    <t>本项目管线总长度为7196m，其中内肋增强聚乙烯PE螺旋波纹管DN300长为278m，DN400长为710m,DN500长为2268m，球墨铸铁排水管DN300长为2300m，Ⅲ级预应力混凝土圆管D600长为1380m，D400长为260m，破除修复道路总面积约17015㎡，建设一体化污水提升泵站一座，规模为2000m³/d，占地306㎡。</t>
  </si>
  <si>
    <t>万城镇乌场安置区、乌场码头、保定村</t>
  </si>
  <si>
    <t>已完成管道铺设1100米，污水检查井安装24座，已完成工程进度9%。
环海旅游公路属于省公路局管辖，需办理路政施工许可。</t>
  </si>
  <si>
    <r>
      <rPr>
        <sz val="22"/>
        <rFont val="宋体"/>
        <charset val="134"/>
      </rPr>
      <t>1、项目一座一体化泵站，需征地307</t>
    </r>
    <r>
      <rPr>
        <sz val="22"/>
        <rFont val="SimSun"/>
        <charset val="134"/>
      </rPr>
      <t>㎡。</t>
    </r>
    <r>
      <rPr>
        <sz val="22"/>
        <rFont val="宋体"/>
        <charset val="134"/>
      </rPr>
      <t xml:space="preserve">
2、管线沿环海旅游公路西边防护林内及保定村至市污水厂铺设，需临时用地约73亩。</t>
    </r>
  </si>
  <si>
    <t>万宁市大茂片区污水连通工程</t>
  </si>
  <si>
    <t xml:space="preserve">新建污水管道总长度为26361m，其中新建污水管道有高密度聚乙烯双壁波纹管（HDPE）De400长1278m、高密度聚乙烯双壁波纹管（HDPE）De315长6618m、高密度聚乙烯双壁波纹管（HDPE）De215长10698m、UPVC排水管De160长4500m、PE100聚乙烯管D90长350m、PE100聚乙烯管D63长420m、PE定向钻孔牵引管De400长1483m和PE定向钻孔牵引管De315长1014m。新建2座一体化污水提升泵站，规模分别为220m3/d和700m3/d。混凝土路面破除、恢复19185m2、人行道破除、恢复5886m2。  </t>
  </si>
  <si>
    <t>正在进行开挖铺设管道，已完成工程进度17%。</t>
  </si>
  <si>
    <t>万宁市长丰片区污水连通工程</t>
  </si>
  <si>
    <t>1.新建污水管道总长度为26840m，其中HDPE双壁波纹管De400污水管长度为340m，De315污水管长度7980m(HDPE双壁波纹管De315污水管长度7590m、聚乙烯PE管De315污水管长度390m)，HDPE双壁波纹管De200污水管长度为5480m，PVC-U管De160污水管长度为13040m；2.新建圆形混凝土污水检查井227座、圆形混凝土沉泥井148座、混凝土600mm×600mm小方井651座、防坠落装置375套；3.破除及恢复水泥混凝土路面18365㎡、破除及恢复人行道3550㎡、破除及恢复现状盖板沟130m。</t>
  </si>
  <si>
    <t>已完成双壁波纹管总长度7107米，污水检查井296座，已完成工程进度60%。</t>
  </si>
  <si>
    <r>
      <rPr>
        <sz val="22"/>
        <rFont val="宋体"/>
        <charset val="134"/>
      </rPr>
      <t>1、2座一体化泵站（每座40</t>
    </r>
    <r>
      <rPr>
        <sz val="22"/>
        <rFont val="SimSun"/>
        <charset val="134"/>
      </rPr>
      <t>㎡</t>
    </r>
    <r>
      <rPr>
        <sz val="22"/>
        <rFont val="宋体"/>
        <charset val="134"/>
      </rPr>
      <t>）需用地80㎡。
2、群爱村委会W350-W349段需穿越铁路涵洞铺设管道，需铁路部门（海口综合维修段）配合工作。</t>
    </r>
  </si>
  <si>
    <t>2019年计划内（已到位805万元，已支付774万元，结余31万元，财政局未盘活。）</t>
  </si>
  <si>
    <t>望海大道片区污水接入市2号污水泵站污水连通工程项目</t>
  </si>
  <si>
    <t>新建污水主管道（dn200～dn600）约2000m，在乐英坡村村口处设置一座污水提升泵站3000m3/d，主要承接万宁市万城镇望海大道以北部分地块的污水，将污水集中收集并送至2#污水提升泵站，最终排至污水处理厂处理。</t>
  </si>
  <si>
    <t>万城镇望海大道</t>
  </si>
  <si>
    <t>兴隆旅游度假城污水处理厂中控自控仪表系统升级改造工程</t>
  </si>
  <si>
    <t>更换9块液晶拼接屏、1台外置拼接处理器、1套控制软件、1套组态软件等；对程序进行编写与核对、对模拟信号进行调试；增设2套在线监测、数据采集系统；购置打印机等办公设备；对各构筑物损坏的元器件进行升级改造，更换不能正常使用的变频器、电源屏、控制箱及压力变送器等。</t>
  </si>
  <si>
    <t>兴隆旅游度假城污水处理厂</t>
  </si>
  <si>
    <t>2019年万宁市电力电网电缆沟建设工程</t>
  </si>
  <si>
    <t>本次新建10kV电缆管沟全长18756m，其中六线电缆排管（MPPΦ160）8565m，六线拖拉管（PEΦ160）9963m,沿桥边穿6线（DN150，4mm厚）镀锌钢管228m。六线排管电力三通井52座，六线排管电力直线井242座，六线排管电缆中间头井57座，六线排管电缆转角井7座，六线排管电力四通井2座。破除恢复人盲行道6071m2，破除恢复混凝土路面1461m2，绿化恢复草皮1033m2。</t>
  </si>
  <si>
    <t>万城镇、兴隆区等</t>
  </si>
  <si>
    <t>已完成管道铺设14164米，已完成工程进度49%。</t>
  </si>
  <si>
    <t>2019年计划内（已到位2498万元，已支付2321万元，结余177万元，财政局未盘活。）</t>
  </si>
  <si>
    <t>万宁市乌场码头环境综合整治工程</t>
  </si>
  <si>
    <t>乌场码头环形沙土路和一条进码头的道路硬化，其中A号路路线长度为84.6m，设计速度为15km/h，设计为双向两车道，道路宽度为8m；B号路路线长度为337.2m，设计速度为15km/h，设计为双向两车道，道路宽度为8m，环路中央区域的平整，该区域面积约为5076m2，乌场码头西侧棚房区地坪硬化、环形路的西侧及南侧场地硬化，场地硬化面积总面积约为3117m2；新建混凝土盖板（盖板宽为1m，厚12cm)；新建d300mm承插式钢筋砼圆管将雨水口串联接至海内；新建道路沿路敷设一根污水管道（di400mm），汇流接至场地北门待建污水系统内；新建一杆高杆灯（灯塔）（含配套设施）；新建一座移动式环保厕所（不少于3个蹲位）；新建雨棚共702平方米；新建2座不锈钢下海爬梯。</t>
  </si>
  <si>
    <t>万城镇乌场码头</t>
  </si>
  <si>
    <t>环保督查项目（计划竣工）</t>
  </si>
  <si>
    <t>2019年市污水输送主管道破损维修工程（WY41-WY45段3处破损点维修）项目</t>
  </si>
  <si>
    <t>新建钢管（DN1200mm）总长215m，新建混凝土污水检查井6座，拉森钢板桩支护215m。</t>
  </si>
  <si>
    <t>万宁时代峰璟广场污水管道迁移工程项目</t>
  </si>
  <si>
    <t>新建DN1200mm污水主管道137m，管材为球墨铸铁管（污水专用）；新建di600mm污水次管道302m，管材为HDPE多肋增强缠绕波纹管（环刚度≥8KN/m2）；新建污水检查井14座。</t>
  </si>
  <si>
    <t>万城镇环市二东路</t>
  </si>
  <si>
    <t>万宁市东山河（城西路至万州大道段）污水截流工程</t>
  </si>
  <si>
    <t>对现状余6处（1#、2#、3#、4#、8#、9#）排污口进行截流，主要建设污水管道总长度为2629米，管径DN400～DN800mm（其中包括污水管DN400mm长度为619m；污水管DN500mm长度为995m；污水管DN800mm长度为1015m);Φ1000圆形混凝土检查井41座，Φ1000圆形混凝土沉泥井10座,Φ1250圆形混凝土检查井7座，Φ1250圆形混凝土沉泥井8座；桩长6.0m拉森钢板桩支护579m，桩长9.0m拉森钢板桩636m；人行道破除及修复1210m2；道路破除及修复800m2；绿化带破除及修复675m2；施工砂袋围堰224m。</t>
  </si>
  <si>
    <t>已完成工程进度30%。</t>
  </si>
  <si>
    <t>三十七</t>
  </si>
  <si>
    <t>万宁市城市投资建设有限公司-万宁市槟榔产业园有限公司  合计1个
（续建1个）</t>
  </si>
  <si>
    <t>万宁槟榔生产休闲体验融合发展产业园基础设施建设项目</t>
  </si>
  <si>
    <t>万宁市城市投资建设有限公司-万宁市槟榔产业园有限公司</t>
  </si>
  <si>
    <t>李小榆</t>
  </si>
  <si>
    <t>按新规划重新确定建设内容</t>
  </si>
  <si>
    <t>产业园园区内</t>
  </si>
  <si>
    <t>待定</t>
  </si>
  <si>
    <t>完成全部工程施工</t>
  </si>
  <si>
    <t>已完成工程进度14%。</t>
  </si>
  <si>
    <t>2019年计划内
1、规划三路市政工程第一标段：总投资5059万元；（已完成工程进度55%，工程量数2783万元，已到位1062万元，已支付1062万元）
2、规划六路市政工程：总投资982万元；（已完成工程进度4%，工程量数39万元，已到位33万元，已支付33万元）
3、规划一路北段市政工程：总投资1304万元；（已完成工程进度50%，工程量数652万元，已到位266万元，已支付266万元）
4、垃圾转运站工程：总投资1192万元；（已完成工程进度0%，工程量数0万元，已到位0万元，已支付0万元）
5、规划三路市政工程第二标段：总投资4731万元；（已完成工程进度0%，工程量数0万元，已到位0万元，已支付0万元）
6、规划四路北段市政工程：总投资3308万元；（已完成工程进度0%，工程量数0万元，已到位0万元，已支付0万元）
7、规划十一路市政工程：总投资7896万元。（已完成工程进度0%，工程量数0万元，已到位0万元，已支付0万元）</t>
  </si>
  <si>
    <t>附件2</t>
  </si>
  <si>
    <t>万宁市2020年政府投资预备项目表</t>
  </si>
  <si>
    <t>合计34个</t>
  </si>
  <si>
    <t>中共万宁市委政法委员会  合计1个</t>
  </si>
  <si>
    <t>万宁市社会管理信息化平台</t>
  </si>
  <si>
    <t>根据《海南社会管理信息化平台市县级平台建设工作方案》和《海南社会管理信息化平台总体规划》要求，在现有信息化建设的基础上，整合建设市社会管理信息化主平台、综治分平台、环岛边海防立体管控分平台、公安分平台、应急管理分平台等“一总四分”平台构架。在各镇（区）、村（社区、居）、治安重点地区、交通要道卡口、港口、海岸线等建设视频监控探头，并汇聚整合全市视频图像资源，采用人脸识别抓拍等视频结构化处理，实现看得见、管得住、控得牢的社会治安新格局。</t>
  </si>
  <si>
    <t>正在编制可行性报告、初步设计及概算</t>
  </si>
  <si>
    <t>万宁市自然资源和规划局  合计1个</t>
  </si>
  <si>
    <t>万城镇铜鼓岭山体修复项目</t>
  </si>
  <si>
    <t>万宁市自然资源和规划局</t>
  </si>
  <si>
    <t>高勇</t>
  </si>
  <si>
    <t>山体修复范围区域总面积为58795m2，其中种植植被49399m2，预留隐形消防车道9396m2。设计内容主要为开采石头余留的石坑的填埋与山体被开采石头破坏后余留的小石堆的平整，防护林的种植，以及后期的养护。建设内容：园林工程（乔木种植13336株,草皮植面积为58795㎡）、土地开发整理工程（挖石方43926.9立方米，挖土方28095立方米，填方72395立方米，种植土29398立方米）等。</t>
  </si>
  <si>
    <t>万城镇铜鼓岭</t>
  </si>
  <si>
    <t>批示后调整</t>
  </si>
  <si>
    <t>万宁市生态环境局  合计2个</t>
  </si>
  <si>
    <t>环境智慧项目</t>
  </si>
  <si>
    <t>建设环境监测网络，水，气，土布点监测，对采集数据进行存储或打包路由再通过通信网络传输至远程监测中心，达到环境实时监测。</t>
  </si>
  <si>
    <t>谋划立项</t>
  </si>
  <si>
    <t>万宁市环小海农村生活污水治理项目</t>
  </si>
  <si>
    <t>项目含三个子项目，其中万城镇10个行政村52个自然村全覆盖，投资估算18610万元；后安镇5个行政村15个自然村全覆盖，投资估算6546万元；和乐镇6个行政村15个自然村全覆盖，投资估算6248万元；采取纳入城市污水管网和村庄集中处理模式，建设污水管网及污水处理设施。</t>
  </si>
  <si>
    <t>万城镇、后安镇、和乐镇</t>
  </si>
  <si>
    <t>已完成项目选址、测量、初步勘察、可行性研究报告编制。</t>
  </si>
  <si>
    <t>万宁市旅游和文化广电体育局  合计1个</t>
  </si>
  <si>
    <t>万安书院修缮工程</t>
  </si>
  <si>
    <t>修缮2个讲堂、2个厢房、前厅、考试号楼、星光长廊等</t>
  </si>
  <si>
    <t>已完成用地预审、立项、初步设计及概算审核、预算评审</t>
  </si>
  <si>
    <t>万宁市农业农村局  合计3个</t>
  </si>
  <si>
    <t>礼纪镇茄新村美丽乡村建设项目</t>
  </si>
  <si>
    <t>美丽乡村建设</t>
  </si>
  <si>
    <t>礼纪镇茄新村</t>
  </si>
  <si>
    <t>万宁市礼纪镇边山洋菜田改造项目（二期）</t>
  </si>
  <si>
    <t>主要新建排沟1700m，其中清淤改造段约为1200m，硬化段500m、田间道路1条长约1700m、排沟护坡、配套建筑物、机耕桥、排水涵等配套建筑。</t>
  </si>
  <si>
    <t>已建设一座水涵</t>
  </si>
  <si>
    <t>万宁市东澳镇大太洋渠道工程</t>
  </si>
  <si>
    <t>建设规模2600亩，主要新建排沟1条长1100m、田间道1条、配套建筑物58座、排水涵40宗、人行桥5宗等配套设施。</t>
  </si>
  <si>
    <t>东澳镇大太洋</t>
  </si>
  <si>
    <t>已完成清表和备料</t>
  </si>
  <si>
    <t>万宁市民政局  合计1个</t>
  </si>
  <si>
    <t>海南省东部殡仪中心（万宁）</t>
  </si>
  <si>
    <t>万宁市民政局</t>
  </si>
  <si>
    <t>钟进军</t>
  </si>
  <si>
    <t>项目规划建设用地面积为56584.27㎡，项目总建筑面积为13919.12㎡。项目由一栋1层的遗体处置、火化楼，三栋1层的悼念厅，一栋2层的骨灰楼，两栋2层的办公用房，一栋3层的后勤综合楼，一栋4层的职工宿舍楼及配套用房组成。
配套建设室外给排水、供电、道路停车场、景观绿化工程；配置火化机、焚烧炉、殡仪车辆等生产和公共设备设施。</t>
  </si>
  <si>
    <t>万宁市长丰镇藤竹杠岭</t>
  </si>
  <si>
    <t>万宁市交通运输局  合计11个</t>
  </si>
  <si>
    <t>山根湾滨海旅游度假区市政配套工程</t>
  </si>
  <si>
    <t>项目全长约5公里，道路建设标准为城市次干路，双向两车道，道路宽度为19.5米，路面为沥青混凝土路面</t>
  </si>
  <si>
    <t>准备启动招标工作</t>
  </si>
  <si>
    <t>乌场保定湾综合旅游区乌场渔港市政道路工程</t>
  </si>
  <si>
    <t>起点位于旅游公路，终点至乌场码头，道路全长607米，道路等级为城市次干路，设计速度40公里/小时，双向四车道，路面结构为沥青混凝土路面</t>
  </si>
  <si>
    <t>已完成施工招标，未报建</t>
  </si>
  <si>
    <t>万宁市县道景观提升改造工程</t>
  </si>
  <si>
    <t>根据景观分区，各县道沿线旅游资源、景观现状和人文特点，确定万宁市县道景观提升实施方案，将16条县道中7条重点打造：东部滨海旅游区3条（X432东盐线、X437兴留线和X428龙南线），西部生态旅游区2条（X433海六线和X425石石线），美丽乡村旅游区2条（X423乐红线和X424后麻线）、4条一般打造（X434长东线、X435万神线、X430万北线和X429万东线），5条利用现状景观（X409后东线、X420三港线、X422东岭线、X426大后线和X431吴东线）。</t>
  </si>
  <si>
    <t>编制项目建议书</t>
  </si>
  <si>
    <t>2020年漫水桥梁、涵洞改造工程</t>
  </si>
  <si>
    <t>项目总投资6804万元，其中：1、一队冯宅段、第二分渠冯宅桥，投资85万元；2、林英宅一万澳公路，投资82万元；3、赖宅至滨林洋，投资79万元；4、文才竹至大园路、大园桥，投资93万元；5、水尾至水尾苗村、水尾尚村1桥，投资84万元；6、水尾至水尾苗村、水尾尚村2桥，投资112万元；7、水尾至水尾苗村、水尾尚村3桥，投资84万元；8、水尾至水尾苗村、水尾尚村4桥，投资93万元；9、坎园村至田茂新连队、坎园桥，投资98万元；10、勤赛村闸门，投资98万元；11、钟宅-----村委会（石狗洋桥），投资103万元；12、大村东边石桥，投资89万元；13、前塘涵桥，投资90万元；14、国道至田头村、果行桥，投资86万元；15、国道至河头村委会河头村路段，投资80万元；16、高速路出口至乐内村委会桥涵，投资82万元；17、南林至高龙村委会高田下村路桥，投资84万元；18、南水队桥，投资93万元；19、内岭村委会什坡养鸡场，投资83万元；20、20队公路桥，投资336万元；21、22队公路桥，投资312万元；22、48队公路桥，投资300万元；23、49队公路桥，投资60万元；24、26队水电站桥，投资360万元；25、28队公路桥，投资144万元；26、55队公路桥，投资60万元；27、14队公路桥，投资300万元；28、15队公路桥，投资246万元；29、16队公路桥，投资60万元；30、37队公路桥，投资96万元；31、52队公路桥，投资360万元；32、8队公路桥，投资120万元；33、10队响水桥，投资360万元；34、12队公路桥，投资72万元；35、31队公路桥，投资60万元；36、加朝公路桥，投资72万元；37、33队公路桥，投资60万元；38、34队公路桥，投资360万元；39、36队公路桥，投资72万元；40、42队公路桥，投资60万元；41、43队公路桥，投资312万元；42、44队公路桥，投资264万元；43、45队公路桥，投资180万元；44、2队公路桥，投资360万元；45、4队公路桥，投资60万元；46、53队公路桥，投资60万元。</t>
  </si>
  <si>
    <t>施工图设计</t>
  </si>
  <si>
    <t>2019年生命安全防护工程</t>
  </si>
  <si>
    <t>（第三批）生命安全防护，护栏15000m,总投资375.51万元，建安费294.34万元。（第四批）生命安全防护，标志牌466块，共3.086公里，总投资206.71万元，建安费169.56万元。</t>
  </si>
  <si>
    <t>预算批复</t>
  </si>
  <si>
    <t>万宁市滨湖万安大道横路硬化工程</t>
  </si>
  <si>
    <t>滨湖村村委会19条道路</t>
  </si>
  <si>
    <t>公交亭站牌建设项目</t>
  </si>
  <si>
    <t>建设招呼站公交亭100座</t>
  </si>
  <si>
    <t>根据万府办[2019]37号文件万宁市政府办公室关于2019年新投放公交运营实施方案的通知，我市需要建设招呼站公交亭100座，总投资50万元。施工图设计。</t>
  </si>
  <si>
    <t>万宁高铁站广场出租车通道工程</t>
  </si>
  <si>
    <t>在高铁站广场建设出租车通道100米</t>
  </si>
  <si>
    <t>根据我市双创会议有关精神，需要在高铁站广场建设出租车通道100米，需支行建设资金100万元。</t>
  </si>
  <si>
    <t>国道长丰高速路口至兴隆段改造工程</t>
  </si>
  <si>
    <t>起点位于万宁市长丰镇G98东线高速万宁南互通，起点桩号K186+000，终点位于兴隆旅游度假区，接兴隆迎宾大道，终点桩号K203+100，路线全长17.1km。</t>
  </si>
  <si>
    <t>长丰镇、兴隆区</t>
  </si>
  <si>
    <t>2020年危桥危涵改造项目（52座）</t>
  </si>
  <si>
    <t>项目总投资：13852.85万元，其中：1、八一队一桥，投资378.55万元；2、八一队二桥，投资382.59万元;3、新中八队桥，投资362.60万元；4、新中35队桥，投资251.37万元；5、南林新五队桥，投资373.17万元；6、保定桥，投资213.15万元；7、跃进桥，投资218.53万元；8、前进队一号桥，投资395.54万元；9、兴隆管委会七十一队桥，投资165.95万元；10、石盘作业区三十六队桥，投资225.76万元；11、兴隆管委会五十八队桥，投资490.08万元；12、广龙桥，投资300万元；13、李书田桥，投资350.79万元；14、田茂新居民点至牛漏田居民点、牛漏田桥，投资215万元；15、田茂新连队桥，投资332万元；16、东岭至山牛田村委会、下沟桥，投资162万元；17、新村至进升田村、田新洋4桥，250万元；18、坚东路段、公路桥，223万元；19、国道223线林村至坚西路、禄仔桥，186万元；20、红园水电站，300万元；21、村委会北边桥至西边，280万元；22、粟洋村至村委会，270万元；23、泗水沟渠至勤赛村委会办公室，300万元；24、下港下村至下港上村，280万元；25、塘田洋-----母六桥（母六桥），286万元；26、南门桥、路，270万元；27、茶山洋桥、路，256万元；28、美子林桥路段，295万元；29、国道至牛路仔，275万元；30、国道至龙楼村、北吉桥，269万元；31、国道至龙楼村、北雅桥，238万元；32、国道至龙楼村、岭后桥，280万元；33、通往国道路段，295万元；34、304省道至新堆村（新堆桥），235万元；35、战斗到美亚战斗桥，285万元；36、大坡村过沟小桥，296万元；37、应菜塘队过沟小桥，278万元；38、大坡村桥，216万元；39、东山村桥，186万元；40、中联桥，316万元；41、中学至新坡、新二队桥，268万元；42、龙马沟桥，268万元；43、26队水站公路站，280万元；44、封塔桥，276万元；45、大村桥，293万元；46、黄土坵下港桥，286万元；47、黄土坵大园桥，182万元；48、老许桥，247万元；49、51队办公室至印尼村路段（距离办公室100米），85万元；50、.牛栏山一桥，104万元；51、牛栏山二桥，104万元；52、坚东桥，233万元。</t>
  </si>
  <si>
    <t>礼纪镇赤海仔、南桥、北大、三更罗镇等12个镇区26座危桥危涵改造工程</t>
  </si>
  <si>
    <t>项目总投资：6225.89万元，其中：1.礼纪镇赤海仔村公路桥，投资302.59万元；2.三更罗镇朝阳居16队公路一号桥，投资264.40万元；3.三更罗镇加新居12队公路桥，投资526.10万元；4.三更罗镇界岭居45队公路桥，投资245.44万元；5.三更罗镇南营居49队公路桥，投资217.58万元；6.三更罗镇石盘居33队公路桥（31队公路桥一号桥），投资286.24万元；7.三更罗镇香根居4队公路桥，投资531.23万元；8.南营居20队涵洞,投资210.92万元；9.南平居48队涵洞，投资150.01万元；10.群英居55队涵洞，投资113.73万元；11.朝阳居16队涵洞，投资120.65万元；12.加朝居加朝涵洞，投资157万元；13.石盘居42队涵洞，投资119.50万元；14.天山居53队涵洞，投资69.02万元。15.山坑村桥，投资176.29万元；16.万城镇鑫龟头桥，投资144.27万元；17、水高么坡桥，投资352.80万元；18、上边田桥，投资135.96万元；19、内岭村委会桥，投资330.21万元；20、三更罗内岭村委会什坡桥，投资332.14万元；21、坡麻田桥，投资318.19万元；22、大堀村担柴一桥，投资266.62万元；23、孟果桥，326万元；24、新坡村大桥，287万元；25、金寮水库桥，投资80万元；26、赖宅桥，投资162万元。</t>
  </si>
  <si>
    <t>正在进行施工图设计</t>
  </si>
  <si>
    <t>万宁市水务局  合计6个</t>
  </si>
  <si>
    <t>万宁市龙滚河军田水库除险加固工程</t>
  </si>
  <si>
    <t>主坝、五副坝采用黏土砼防渗墙加固，三副坝输水涵管进行套管处理，结合灌浆进行防渗处理；主坝及副坝上游坝坡均铺设C20砼面板，重植下游坡草皮护坡，增设排水设施，完善排水系统；坝顶增设砼防护墙及警示柱；更换溢洪道闸门及启闭设备，控制段进行灌浆防渗；增设水文测报系统。</t>
  </si>
  <si>
    <t>已完成初步设计及概算编制工作，等待省水务厅组织专家组进行初步设计审查。</t>
  </si>
  <si>
    <t>万宁市文曲挡潮闸除险加固工程</t>
  </si>
  <si>
    <t>闸室拆除并在原址重建，更换工作闸门及其启闭设备，新增检修闸门及其启闭设备，修建水闸管理设施等。</t>
  </si>
  <si>
    <t>省发改委已完成初步设计批复，正在施工图及预算编制。</t>
  </si>
  <si>
    <t>万宁市和乐节制闸除险加固工程</t>
  </si>
  <si>
    <t>原址拆除重建C30混凝土闸室、工作桥、进口铺盖、进出口边墙等，对闸室基础地基进行处理，保留部分浆砌石挡墙，配备6台QP2*160kN卷扬式启闭机、6扇工作钢闸门和相应检修设备。</t>
  </si>
  <si>
    <t>省水务厅已进行初步设计审查，等待批复。</t>
  </si>
  <si>
    <t>万宁市东山河万城至小海段综合整治一期工程（分洪渠）</t>
  </si>
  <si>
    <t>开挖3千米河道，河道开挖后两岸合计6千米的堤防、护岸工程，切断三条道路的三座桥梁工程</t>
  </si>
  <si>
    <t>已完成招标</t>
  </si>
  <si>
    <t>2019年计划内（批示后调整）</t>
  </si>
  <si>
    <t>万宁市东山河仁里支流防洪整治工程</t>
  </si>
  <si>
    <t>项目新建箱涵2座，为衔接至原过路涵拟建一段长4.8m的矩形箱涵，预制管出口7.116m,砼沉砂池8.6m,进水井1座，检查井1座，并修复原有堤防断面约260㎡，原有公园路面53㎡，草皮463㎡，移植铁树16棵等。</t>
  </si>
  <si>
    <t>已完成施工图及预算审核，未招标。</t>
  </si>
  <si>
    <t>7个城镇污水处理厂项目（PPP项目）</t>
  </si>
  <si>
    <t>1、后安镇污水处理厂工程：12238万元；2、山根镇污水处理厂工程：8893万元；3、北大镇污水处理厂工程：10061万元；4、兴隆旅游区2#污水处理厂工程：8882万元；5、礼纪镇污水处理厂工程：4727万元；6、南桥镇污水处理厂工程：7904万元；7、三更罗镇污水处理厂工程：5730万元。</t>
  </si>
  <si>
    <t>后安镇、山根镇、北大镇、兴隆区、龙滚镇、礼纪镇、南桥镇、三更罗镇</t>
  </si>
  <si>
    <t>正在编制可研阶段</t>
  </si>
  <si>
    <t>万宁市环卫园林局  合计1个</t>
  </si>
  <si>
    <t>生活垃圾治理项目</t>
  </si>
  <si>
    <t>1、万宁市农村生活垃圾分类和资源化利用工程：总投资2411万元，拟在13个乡镇分别建设，包括分拣房（基础硬化、钢结构）、分类亭、配套水电和设施设备等；
2、镇级生活垃圾转运站工程：总投资3850万元；礼纪镇生活垃圾转运站工程，日处理量为80吨，总投资1250万元；后安镇生活垃圾转运站工程，日处理量为80吨，总投资1250万元；东澳镇生活垃圾转运站工程，日处理量为80吨，总投资1350万元。</t>
  </si>
  <si>
    <t>1、万宁市农村生活垃圾分类和资源化利用工程：已向市政府报实施方案；
2、镇级生活垃圾转运站工程：东澳镇已报初步设计及概算书；后安镇正在开展征地工作；礼纪镇正在选址。</t>
  </si>
  <si>
    <t>万宁市和乐镇人民政府  合计1个</t>
  </si>
  <si>
    <t>和乐龙舟小镇产业市政道路改造工程</t>
  </si>
  <si>
    <t>12米宽道路改造600米，安装路灯52盏，雨污水管网建设600米，人行道铺砖1800平方米</t>
  </si>
  <si>
    <t>万宁市万城镇人民政府  合计2个</t>
  </si>
  <si>
    <t>万宁市文化体育广场长星村委会留用地项目</t>
  </si>
  <si>
    <t>拆除工程，混合结构2392.91㎡，砖木结构19825.67㎡，简易结构24769.49㎡；2、垃圾土外运及土方回填，先清除表土0.3㎡厚外弃，再外购土方回填至路面高程。面积为49711.12㎡，总填土方33840.75 m³，总挖土方15260.68 m³。</t>
  </si>
  <si>
    <t>万宁市文化体育广场东星村委会一、二队留用地项目</t>
  </si>
  <si>
    <t>拆除工程，混合结构1396.88㎡，砖木结构16566.36㎡，简易结构24037.47㎡,2、垃圾土外运及土方回填，先清除表土0.3㎡厚外弃，再外购土方回填。面积为55811.56㎡，填土方80571.56 m³。</t>
  </si>
  <si>
    <t>万宁市兴隆华侨旅游经济区管理委员会  合计1个</t>
  </si>
  <si>
    <t>兴隆55队危房改造安置区配套设施工程项目</t>
  </si>
  <si>
    <t>总用地面积17428.60㎡（约26亩），建设一栋地上一层的办公楼、一个值班室以及两个非机动车停车棚、道路、办公楼周边绿化种植、机动车以及非机动车停车场、篮球场、休闲健身广场等。</t>
  </si>
  <si>
    <t>万宁市兴隆华侨旅游经济区管理委员会-万宁兴隆发展有限公司  合计1个</t>
  </si>
  <si>
    <t>兴隆咖啡生产休闲融合发展示范园-标准化种植示范区</t>
  </si>
  <si>
    <t>产前扶管、土建及配套设施工程、农机具及配套设施、田间工程等内容，其中田间工程包括防护林工程、灌排工程、道路工程、供电工程等。</t>
  </si>
  <si>
    <t>已完成土地平整500亩，梯田开垦300亩，咖啡定植280亩，完成300米7米宽道路硬化施工，供水水源泵房土建工程完成，管道工程过路拖拉管完成30米。</t>
  </si>
  <si>
    <t>万宁市城市投资建设有限公司、万宁市城乡发展有限公司  合计2个</t>
  </si>
  <si>
    <t>万宁市粮食局市级储备粮增储仓库建设项目</t>
  </si>
  <si>
    <t>拟建设仓容建设平房仓仓容1.4万吨（按稻谷计算）、80t/d 稻谷加工线。3幢平房仓；接发工艺设备、通风系统、平房仓熏蒸系统、信息化系统；一站式服务中心；消防泵房、250T消防水池、机械棚库</t>
  </si>
  <si>
    <t>后安镇乐来墟市粮食储备库东侧</t>
  </si>
  <si>
    <t>正在预算审核</t>
  </si>
  <si>
    <t>清河路延长段市政工程</t>
  </si>
  <si>
    <t>该项目道路全长约450米，规划红线宽16米，建设内容包括土方工程、道路工程、桥梁工程、给排水工程、交通工程、照明工程。</t>
  </si>
  <si>
    <t>正在进行控规及多规调整。</t>
  </si>
</sst>
</file>

<file path=xl/styles.xml><?xml version="1.0" encoding="utf-8"?>
<styleSheet xmlns="http://schemas.openxmlformats.org/spreadsheetml/2006/main">
  <numFmts count="10">
    <numFmt numFmtId="43" formatCode="_ * #,##0.00_ ;_ * \-#,##0.00_ ;_ * &quot;-&quot;??_ ;_ @_ "/>
    <numFmt numFmtId="44" formatCode="_ &quot;￥&quot;* #,##0.00_ ;_ &quot;￥&quot;* \-#,##0.00_ ;_ &quot;￥&quot;* &quot;-&quot;??_ ;_ @_ "/>
    <numFmt numFmtId="41" formatCode="_ * #,##0_ ;_ * \-#,##0_ ;_ * &quot;-&quot;_ ;_ @_ "/>
    <numFmt numFmtId="42" formatCode="_ &quot;￥&quot;* #,##0_ ;_ &quot;￥&quot;* \-#,##0_ ;_ &quot;￥&quot;* &quot;-&quot;_ ;_ @_ "/>
    <numFmt numFmtId="176" formatCode="#\ "/>
    <numFmt numFmtId="177" formatCode="0_ "/>
    <numFmt numFmtId="178" formatCode="yyyy&quot;年&quot;m&quot;月&quot;;@"/>
    <numFmt numFmtId="179" formatCode="0_);[Red]\(0\)"/>
    <numFmt numFmtId="180" formatCode="0.00_ "/>
    <numFmt numFmtId="181" formatCode="0.00_);[Red]\(0.00\)"/>
  </numFmts>
  <fonts count="35">
    <font>
      <sz val="11"/>
      <color indexed="8"/>
      <name val="宋体"/>
      <charset val="134"/>
    </font>
    <font>
      <sz val="55"/>
      <name val="宋体"/>
      <charset val="134"/>
    </font>
    <font>
      <sz val="22"/>
      <name val="宋体"/>
      <charset val="134"/>
    </font>
    <font>
      <sz val="20"/>
      <name val="宋体"/>
      <charset val="134"/>
    </font>
    <font>
      <sz val="24"/>
      <name val="宋体"/>
      <charset val="134"/>
    </font>
    <font>
      <sz val="21"/>
      <name val="宋体"/>
      <charset val="134"/>
    </font>
    <font>
      <sz val="18"/>
      <name val="宋体"/>
      <charset val="134"/>
    </font>
    <font>
      <sz val="19"/>
      <name val="宋体"/>
      <charset val="134"/>
    </font>
    <font>
      <sz val="15"/>
      <name val="宋体"/>
      <charset val="134"/>
    </font>
    <font>
      <sz val="16"/>
      <name val="宋体"/>
      <charset val="134"/>
    </font>
    <font>
      <sz val="18.5"/>
      <name val="宋体"/>
      <charset val="134"/>
    </font>
    <font>
      <sz val="17"/>
      <name val="宋体"/>
      <charset val="134"/>
    </font>
    <font>
      <sz val="13"/>
      <name val="宋体"/>
      <charset val="134"/>
    </font>
    <font>
      <sz val="11"/>
      <color indexed="9"/>
      <name val="宋体"/>
      <charset val="0"/>
    </font>
    <font>
      <u/>
      <sz val="11"/>
      <color indexed="12"/>
      <name val="宋体"/>
      <charset val="0"/>
    </font>
    <font>
      <sz val="11"/>
      <color indexed="60"/>
      <name val="宋体"/>
      <charset val="0"/>
    </font>
    <font>
      <sz val="11"/>
      <color indexed="8"/>
      <name val="宋体"/>
      <charset val="0"/>
    </font>
    <font>
      <sz val="12"/>
      <name val="宋体"/>
      <charset val="134"/>
    </font>
    <font>
      <b/>
      <sz val="18"/>
      <color indexed="62"/>
      <name val="宋体"/>
      <charset val="134"/>
    </font>
    <font>
      <sz val="9"/>
      <name val="宋体"/>
      <charset val="134"/>
    </font>
    <font>
      <sz val="11"/>
      <color indexed="62"/>
      <name val="宋体"/>
      <charset val="0"/>
    </font>
    <font>
      <b/>
      <sz val="15"/>
      <color indexed="62"/>
      <name val="宋体"/>
      <charset val="134"/>
    </font>
    <font>
      <u/>
      <sz val="11"/>
      <color indexed="20"/>
      <name val="宋体"/>
      <charset val="0"/>
    </font>
    <font>
      <b/>
      <sz val="13"/>
      <color indexed="62"/>
      <name val="宋体"/>
      <charset val="134"/>
    </font>
    <font>
      <sz val="11"/>
      <color indexed="10"/>
      <name val="宋体"/>
      <charset val="0"/>
    </font>
    <font>
      <b/>
      <sz val="11"/>
      <color indexed="62"/>
      <name val="宋体"/>
      <charset val="134"/>
    </font>
    <font>
      <i/>
      <sz val="11"/>
      <color indexed="23"/>
      <name val="宋体"/>
      <charset val="0"/>
    </font>
    <font>
      <b/>
      <sz val="11"/>
      <color indexed="63"/>
      <name val="宋体"/>
      <charset val="0"/>
    </font>
    <font>
      <b/>
      <sz val="11"/>
      <color indexed="52"/>
      <name val="宋体"/>
      <charset val="0"/>
    </font>
    <font>
      <b/>
      <sz val="11"/>
      <color indexed="9"/>
      <name val="宋体"/>
      <charset val="0"/>
    </font>
    <font>
      <sz val="11"/>
      <color indexed="52"/>
      <name val="宋体"/>
      <charset val="0"/>
    </font>
    <font>
      <b/>
      <sz val="11"/>
      <color indexed="8"/>
      <name val="宋体"/>
      <charset val="0"/>
    </font>
    <font>
      <sz val="11"/>
      <color indexed="17"/>
      <name val="宋体"/>
      <charset val="0"/>
    </font>
    <font>
      <sz val="12"/>
      <name val="Times New Roman"/>
      <charset val="134"/>
    </font>
    <font>
      <sz val="22"/>
      <name val="SimSun"/>
      <charset val="134"/>
    </font>
  </fonts>
  <fills count="19">
    <fill>
      <patternFill patternType="none"/>
    </fill>
    <fill>
      <patternFill patternType="gray125"/>
    </fill>
    <fill>
      <patternFill patternType="solid">
        <fgColor indexed="44"/>
        <bgColor indexed="64"/>
      </patternFill>
    </fill>
    <fill>
      <patternFill patternType="solid">
        <fgColor indexed="29"/>
        <bgColor indexed="64"/>
      </patternFill>
    </fill>
    <fill>
      <patternFill patternType="solid">
        <fgColor indexed="53"/>
        <bgColor indexed="64"/>
      </patternFill>
    </fill>
    <fill>
      <patternFill patternType="solid">
        <fgColor indexed="25"/>
        <bgColor indexed="64"/>
      </patternFill>
    </fill>
    <fill>
      <patternFill patternType="solid">
        <fgColor indexed="31"/>
        <bgColor indexed="64"/>
      </patternFill>
    </fill>
    <fill>
      <patternFill patternType="solid">
        <fgColor indexed="47"/>
        <bgColor indexed="64"/>
      </patternFill>
    </fill>
    <fill>
      <patternFill patternType="solid">
        <fgColor indexed="26"/>
        <bgColor indexed="64"/>
      </patternFill>
    </fill>
    <fill>
      <patternFill patternType="solid">
        <fgColor indexed="46"/>
        <bgColor indexed="64"/>
      </patternFill>
    </fill>
    <fill>
      <patternFill patternType="solid">
        <fgColor indexed="43"/>
        <bgColor indexed="64"/>
      </patternFill>
    </fill>
    <fill>
      <patternFill patternType="solid">
        <fgColor indexed="9"/>
        <bgColor indexed="64"/>
      </patternFill>
    </fill>
    <fill>
      <patternFill patternType="solid">
        <fgColor indexed="27"/>
        <bgColor indexed="64"/>
      </patternFill>
    </fill>
    <fill>
      <patternFill patternType="solid">
        <fgColor indexed="49"/>
        <bgColor indexed="64"/>
      </patternFill>
    </fill>
    <fill>
      <patternFill patternType="solid">
        <fgColor indexed="55"/>
        <bgColor indexed="64"/>
      </patternFill>
    </fill>
    <fill>
      <patternFill patternType="solid">
        <fgColor indexed="10"/>
        <bgColor indexed="64"/>
      </patternFill>
    </fill>
    <fill>
      <patternFill patternType="solid">
        <fgColor indexed="42"/>
        <bgColor indexed="64"/>
      </patternFill>
    </fill>
    <fill>
      <patternFill patternType="solid">
        <fgColor indexed="57"/>
        <bgColor indexed="64"/>
      </patternFill>
    </fill>
    <fill>
      <patternFill patternType="solid">
        <fgColor indexed="11"/>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style="thin">
        <color indexed="49"/>
      </top>
      <bottom style="double">
        <color indexed="49"/>
      </bottom>
      <diagonal/>
    </border>
  </borders>
  <cellStyleXfs count="63">
    <xf numFmtId="0" fontId="0" fillId="0" borderId="0">
      <alignment vertical="center"/>
    </xf>
    <xf numFmtId="0" fontId="17"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0" fontId="13" fillId="5" borderId="0" applyNumberFormat="0" applyBorder="0" applyAlignment="0" applyProtection="0">
      <alignment vertical="center"/>
    </xf>
    <xf numFmtId="41" fontId="0" fillId="0" borderId="0" applyFon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42" fontId="0" fillId="0" borderId="0" applyFont="0" applyFill="0" applyBorder="0" applyAlignment="0" applyProtection="0">
      <alignment vertical="center"/>
    </xf>
    <xf numFmtId="0" fontId="19" fillId="0" borderId="0">
      <alignment vertical="center"/>
    </xf>
    <xf numFmtId="0" fontId="16" fillId="6" borderId="0" applyNumberFormat="0" applyBorder="0" applyAlignment="0" applyProtection="0">
      <alignment vertical="center"/>
    </xf>
    <xf numFmtId="0" fontId="20" fillId="7" borderId="13" applyNumberFormat="0" applyAlignment="0" applyProtection="0">
      <alignment vertical="center"/>
    </xf>
    <xf numFmtId="0" fontId="15" fillId="3" borderId="0" applyNumberFormat="0" applyBorder="0" applyAlignment="0" applyProtection="0">
      <alignment vertical="center"/>
    </xf>
    <xf numFmtId="0" fontId="16" fillId="2" borderId="0" applyNumberFormat="0" applyBorder="0" applyAlignment="0" applyProtection="0">
      <alignment vertical="center"/>
    </xf>
    <xf numFmtId="0" fontId="13" fillId="2" borderId="0" applyNumberFormat="0" applyBorder="0" applyAlignment="0" applyProtection="0">
      <alignment vertical="center"/>
    </xf>
    <xf numFmtId="0" fontId="14"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0" fillId="8" borderId="15" applyNumberFormat="0" applyFont="0" applyAlignment="0" applyProtection="0">
      <alignment vertical="center"/>
    </xf>
    <xf numFmtId="0" fontId="0" fillId="0" borderId="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3" fillId="3" borderId="0" applyNumberFormat="0" applyBorder="0" applyAlignment="0" applyProtection="0">
      <alignment vertical="center"/>
    </xf>
    <xf numFmtId="0" fontId="26" fillId="0" borderId="0" applyNumberFormat="0" applyFill="0" applyBorder="0" applyAlignment="0" applyProtection="0">
      <alignment vertical="center"/>
    </xf>
    <xf numFmtId="0" fontId="21" fillId="0" borderId="14" applyNumberFormat="0" applyFill="0" applyAlignment="0" applyProtection="0">
      <alignment vertical="center"/>
    </xf>
    <xf numFmtId="0" fontId="23" fillId="0" borderId="14" applyNumberFormat="0" applyFill="0" applyAlignment="0" applyProtection="0">
      <alignment vertical="center"/>
    </xf>
    <xf numFmtId="0" fontId="25" fillId="0" borderId="16" applyNumberFormat="0" applyFill="0" applyAlignment="0" applyProtection="0">
      <alignment vertical="center"/>
    </xf>
    <xf numFmtId="0" fontId="13" fillId="2" borderId="0" applyNumberFormat="0" applyBorder="0" applyAlignment="0" applyProtection="0">
      <alignment vertical="center"/>
    </xf>
    <xf numFmtId="0" fontId="27" fillId="11" borderId="17" applyNumberFormat="0" applyAlignment="0" applyProtection="0">
      <alignment vertical="center"/>
    </xf>
    <xf numFmtId="0" fontId="13" fillId="9" borderId="0" applyNumberFormat="0" applyBorder="0" applyAlignment="0" applyProtection="0">
      <alignment vertical="center"/>
    </xf>
    <xf numFmtId="0" fontId="28" fillId="11" borderId="13" applyNumberFormat="0" applyAlignment="0" applyProtection="0">
      <alignment vertical="center"/>
    </xf>
    <xf numFmtId="0" fontId="29" fillId="14" borderId="18" applyNumberFormat="0" applyAlignment="0" applyProtection="0">
      <alignment vertical="center"/>
    </xf>
    <xf numFmtId="0" fontId="30" fillId="0" borderId="19" applyNumberFormat="0" applyFill="0" applyAlignment="0" applyProtection="0">
      <alignment vertical="center"/>
    </xf>
    <xf numFmtId="0" fontId="13" fillId="15" borderId="0" applyNumberFormat="0" applyBorder="0" applyAlignment="0" applyProtection="0">
      <alignment vertical="center"/>
    </xf>
    <xf numFmtId="0" fontId="16" fillId="7" borderId="0" applyNumberFormat="0" applyBorder="0" applyAlignment="0" applyProtection="0">
      <alignment vertical="center"/>
    </xf>
    <xf numFmtId="0" fontId="31" fillId="0" borderId="20" applyNumberFormat="0" applyFill="0" applyAlignment="0" applyProtection="0">
      <alignment vertical="center"/>
    </xf>
    <xf numFmtId="0" fontId="32" fillId="16" borderId="0" applyNumberFormat="0" applyBorder="0" applyAlignment="0" applyProtection="0">
      <alignment vertical="center"/>
    </xf>
    <xf numFmtId="0" fontId="15" fillId="10" borderId="0" applyNumberFormat="0" applyBorder="0" applyAlignment="0" applyProtection="0">
      <alignment vertical="center"/>
    </xf>
    <xf numFmtId="0" fontId="13" fillId="13" borderId="0" applyNumberFormat="0" applyBorder="0" applyAlignment="0" applyProtection="0">
      <alignment vertical="center"/>
    </xf>
    <xf numFmtId="0" fontId="16" fillId="12" borderId="0" applyNumberFormat="0" applyBorder="0" applyAlignment="0" applyProtection="0">
      <alignment vertical="center"/>
    </xf>
    <xf numFmtId="0" fontId="16" fillId="6" borderId="0" applyNumberFormat="0" applyBorder="0" applyAlignment="0" applyProtection="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3" borderId="0" applyNumberFormat="0" applyBorder="0" applyAlignment="0" applyProtection="0">
      <alignment vertical="center"/>
    </xf>
    <xf numFmtId="0" fontId="13" fillId="17" borderId="0" applyNumberFormat="0" applyBorder="0" applyAlignment="0" applyProtection="0">
      <alignment vertical="center"/>
    </xf>
    <xf numFmtId="0" fontId="16" fillId="9" borderId="0" applyNumberFormat="0" applyBorder="0" applyAlignment="0" applyProtection="0">
      <alignment vertical="center"/>
    </xf>
    <xf numFmtId="0" fontId="17" fillId="18" borderId="0" applyNumberFormat="0" applyBorder="0" applyAlignment="0" applyProtection="0">
      <alignment vertical="center"/>
    </xf>
    <xf numFmtId="0" fontId="16" fillId="9" borderId="0" applyNumberFormat="0" applyBorder="0" applyAlignment="0" applyProtection="0">
      <alignment vertical="center"/>
    </xf>
    <xf numFmtId="0" fontId="13" fillId="13" borderId="0" applyNumberFormat="0" applyBorder="0" applyAlignment="0" applyProtection="0">
      <alignment vertical="center"/>
    </xf>
    <xf numFmtId="0" fontId="16" fillId="2" borderId="0" applyNumberFormat="0" applyBorder="0" applyAlignment="0" applyProtection="0">
      <alignment vertical="center"/>
    </xf>
    <xf numFmtId="0" fontId="17" fillId="0" borderId="0">
      <alignment vertical="center"/>
    </xf>
    <xf numFmtId="0" fontId="13" fillId="2" borderId="0" applyNumberFormat="0" applyBorder="0" applyAlignment="0" applyProtection="0">
      <alignment vertical="center"/>
    </xf>
    <xf numFmtId="0" fontId="13" fillId="4" borderId="0" applyNumberFormat="0" applyBorder="0" applyAlignment="0" applyProtection="0">
      <alignment vertical="center"/>
    </xf>
    <xf numFmtId="0" fontId="16" fillId="7" borderId="0" applyNumberFormat="0" applyBorder="0" applyAlignment="0" applyProtection="0">
      <alignment vertical="center"/>
    </xf>
    <xf numFmtId="0" fontId="17" fillId="0" borderId="0">
      <alignment vertical="center"/>
    </xf>
    <xf numFmtId="0" fontId="13" fillId="7" borderId="0" applyNumberFormat="0" applyBorder="0" applyAlignment="0" applyProtection="0">
      <alignment vertical="center"/>
    </xf>
    <xf numFmtId="0" fontId="17" fillId="0" borderId="0">
      <alignment vertical="center"/>
    </xf>
    <xf numFmtId="0" fontId="19" fillId="0" borderId="0">
      <alignment vertical="center"/>
    </xf>
    <xf numFmtId="0" fontId="0" fillId="0" borderId="0">
      <alignment vertical="center"/>
      <protection locked="0"/>
    </xf>
    <xf numFmtId="0" fontId="0" fillId="0" borderId="0">
      <alignment vertical="center"/>
    </xf>
    <xf numFmtId="0" fontId="0" fillId="0" borderId="0">
      <alignment vertical="center"/>
    </xf>
    <xf numFmtId="0" fontId="33" fillId="0" borderId="0">
      <alignment vertical="center"/>
    </xf>
    <xf numFmtId="0" fontId="17" fillId="0" borderId="0">
      <alignment vertical="center"/>
    </xf>
    <xf numFmtId="0" fontId="0" fillId="0" borderId="0">
      <alignment vertical="center"/>
    </xf>
  </cellStyleXfs>
  <cellXfs count="90">
    <xf numFmtId="0" fontId="0" fillId="0" borderId="0" xfId="0">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Alignment="1">
      <alignment horizontal="left" vertical="center" wrapText="1"/>
    </xf>
    <xf numFmtId="0" fontId="4" fillId="0" borderId="0" xfId="0" applyFont="1" applyFill="1" applyAlignment="1">
      <alignment horizontal="center" vertical="center" wrapText="1"/>
    </xf>
    <xf numFmtId="0" fontId="4" fillId="0" borderId="0" xfId="0" applyFont="1" applyFill="1" applyAlignment="1">
      <alignment vertical="center" wrapText="1"/>
    </xf>
    <xf numFmtId="0" fontId="1" fillId="0" borderId="0" xfId="0" applyFont="1" applyFill="1" applyAlignment="1">
      <alignment horizontal="left"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3"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2" fillId="0" borderId="1"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left" vertical="center" wrapText="1"/>
      <protection locked="0"/>
    </xf>
    <xf numFmtId="0" fontId="3" fillId="0" borderId="1" xfId="0" applyFont="1" applyFill="1" applyBorder="1" applyAlignment="1">
      <alignment horizontal="left" vertical="center" wrapText="1"/>
    </xf>
    <xf numFmtId="0" fontId="2" fillId="0" borderId="1" xfId="0" applyNumberFormat="1" applyFont="1" applyFill="1" applyBorder="1" applyAlignment="1">
      <alignment horizontal="center" vertical="center" wrapText="1"/>
    </xf>
    <xf numFmtId="0" fontId="3"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5" fillId="0" borderId="1" xfId="0" applyFont="1" applyFill="1" applyBorder="1" applyAlignment="1">
      <alignment horizontal="left" vertical="center" wrapText="1"/>
    </xf>
    <xf numFmtId="0" fontId="1" fillId="0" borderId="0" xfId="0" applyFont="1" applyFill="1" applyAlignment="1">
      <alignment vertical="center" wrapText="1"/>
    </xf>
    <xf numFmtId="0" fontId="2" fillId="0" borderId="0" xfId="0" applyFont="1" applyFill="1" applyAlignment="1">
      <alignment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pplyProtection="1">
      <alignment horizontal="left" vertical="center" wrapText="1"/>
      <protection locked="0"/>
    </xf>
    <xf numFmtId="0" fontId="2" fillId="0" borderId="4" xfId="0" applyFont="1" applyFill="1" applyBorder="1" applyAlignment="1">
      <alignment horizontal="center" vertical="center" wrapText="1"/>
    </xf>
    <xf numFmtId="9" fontId="2" fillId="0" borderId="0" xfId="0" applyNumberFormat="1" applyFont="1" applyFill="1" applyAlignment="1">
      <alignment horizontal="center" vertical="center" wrapText="1"/>
    </xf>
    <xf numFmtId="0" fontId="9" fillId="0" borderId="0" xfId="0" applyFont="1" applyFill="1" applyAlignment="1">
      <alignment horizontal="left" vertical="center" wrapText="1"/>
    </xf>
    <xf numFmtId="0" fontId="3" fillId="0" borderId="0" xfId="0" applyFont="1" applyFill="1" applyAlignment="1">
      <alignment vertical="center" wrapText="1"/>
    </xf>
    <xf numFmtId="178" fontId="3"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shrinkToFit="1"/>
    </xf>
    <xf numFmtId="0" fontId="10" fillId="0" borderId="1" xfId="0" applyFont="1" applyFill="1" applyBorder="1" applyAlignment="1" applyProtection="1">
      <alignment horizontal="left" vertical="center" wrapText="1"/>
      <protection locked="0"/>
    </xf>
    <xf numFmtId="57" fontId="3"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2" fillId="0" borderId="1" xfId="61" applyFont="1" applyFill="1" applyBorder="1" applyAlignment="1" applyProtection="1">
      <alignment horizontal="center" vertical="center" wrapText="1"/>
      <protection locked="0"/>
    </xf>
    <xf numFmtId="176" fontId="2" fillId="0" borderId="1" xfId="57" applyNumberFormat="1"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wrapText="1"/>
      <protection locked="0"/>
    </xf>
    <xf numFmtId="9" fontId="2" fillId="0" borderId="1"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2" fillId="0" borderId="1" xfId="0" applyNumberFormat="1" applyFont="1" applyFill="1" applyBorder="1" applyAlignment="1" applyProtection="1">
      <alignment horizontal="center" vertical="center" wrapText="1"/>
    </xf>
    <xf numFmtId="0" fontId="2" fillId="0" borderId="1" xfId="0" applyNumberFormat="1" applyFont="1" applyFill="1" applyBorder="1" applyAlignment="1">
      <alignment horizontal="center" vertical="center" wrapText="1" shrinkToFit="1"/>
    </xf>
    <xf numFmtId="0" fontId="3" fillId="0" borderId="1" xfId="0" applyNumberFormat="1" applyFont="1" applyFill="1" applyBorder="1" applyAlignment="1" applyProtection="1">
      <alignment horizontal="center" vertical="center" wrapText="1"/>
      <protection locked="0"/>
    </xf>
    <xf numFmtId="179" fontId="2" fillId="0" borderId="1" xfId="57" applyNumberFormat="1" applyFont="1" applyFill="1" applyBorder="1" applyAlignment="1" applyProtection="1">
      <alignment horizontal="center" vertical="center" wrapText="1"/>
      <protection locked="0"/>
    </xf>
    <xf numFmtId="179" fontId="2" fillId="0" borderId="1" xfId="0" applyNumberFormat="1" applyFont="1" applyFill="1" applyBorder="1" applyAlignment="1" applyProtection="1">
      <alignment horizontal="center" vertical="center" wrapText="1"/>
      <protection locked="0"/>
    </xf>
    <xf numFmtId="177" fontId="2"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0" fontId="9" fillId="0" borderId="1" xfId="0" applyFont="1" applyFill="1" applyBorder="1" applyAlignment="1">
      <alignment horizontal="left" vertical="center" wrapText="1"/>
    </xf>
    <xf numFmtId="0" fontId="2" fillId="0" borderId="11" xfId="0" applyFont="1" applyFill="1" applyBorder="1" applyAlignment="1">
      <alignment vertical="center" wrapText="1"/>
    </xf>
    <xf numFmtId="0" fontId="2" fillId="0" borderId="11" xfId="0" applyFont="1" applyFill="1" applyBorder="1" applyAlignment="1">
      <alignment horizontal="center" vertical="center" wrapText="1"/>
    </xf>
    <xf numFmtId="178" fontId="9" fillId="0" borderId="1" xfId="0" applyNumberFormat="1" applyFont="1" applyFill="1" applyBorder="1" applyAlignment="1">
      <alignment horizontal="left" vertical="center" wrapText="1"/>
    </xf>
    <xf numFmtId="0" fontId="11" fillId="0" borderId="1" xfId="0" applyFont="1" applyFill="1" applyBorder="1" applyAlignment="1">
      <alignment horizontal="left" vertical="center" wrapText="1"/>
    </xf>
    <xf numFmtId="49" fontId="2" fillId="0" borderId="1" xfId="0" applyNumberFormat="1" applyFont="1" applyFill="1" applyBorder="1" applyAlignment="1">
      <alignment horizontal="left" vertical="center" wrapText="1"/>
    </xf>
    <xf numFmtId="57" fontId="9" fillId="0" borderId="1" xfId="0" applyNumberFormat="1" applyFont="1" applyFill="1" applyBorder="1" applyAlignment="1">
      <alignment horizontal="left" vertical="center" wrapText="1"/>
    </xf>
    <xf numFmtId="179" fontId="2" fillId="0" borderId="1" xfId="0" applyNumberFormat="1" applyFont="1" applyFill="1" applyBorder="1" applyAlignment="1" applyProtection="1">
      <alignment horizontal="left" vertical="center" wrapText="1"/>
      <protection locked="0"/>
    </xf>
    <xf numFmtId="179" fontId="9" fillId="0" borderId="1" xfId="0" applyNumberFormat="1" applyFont="1" applyFill="1" applyBorder="1" applyAlignment="1" applyProtection="1">
      <alignment horizontal="left" vertical="center" wrapText="1"/>
      <protection locked="0"/>
    </xf>
    <xf numFmtId="0" fontId="12" fillId="0" borderId="1" xfId="0"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178" fontId="3" fillId="0" borderId="1" xfId="0" applyNumberFormat="1" applyFont="1" applyFill="1" applyBorder="1" applyAlignment="1" applyProtection="1">
      <alignment horizontal="center" vertical="center" wrapText="1"/>
      <protection locked="0"/>
    </xf>
    <xf numFmtId="178" fontId="2" fillId="0" borderId="1" xfId="0" applyNumberFormat="1" applyFont="1" applyFill="1" applyBorder="1" applyAlignment="1" applyProtection="1">
      <alignment horizontal="center" vertical="center" wrapText="1"/>
      <protection locked="0"/>
    </xf>
    <xf numFmtId="0" fontId="2" fillId="0" borderId="1" xfId="0" applyFont="1" applyFill="1" applyBorder="1" applyAlignment="1">
      <alignment vertical="center" wrapText="1"/>
    </xf>
    <xf numFmtId="0" fontId="2" fillId="0" borderId="11" xfId="0" applyFont="1" applyFill="1" applyBorder="1" applyAlignment="1" applyProtection="1">
      <alignment horizontal="center" vertical="center" wrapText="1"/>
      <protection locked="0"/>
    </xf>
    <xf numFmtId="9" fontId="2" fillId="0" borderId="1" xfId="0" applyNumberFormat="1" applyFont="1" applyFill="1" applyBorder="1" applyAlignment="1">
      <alignment horizontal="left" vertical="center" wrapText="1"/>
    </xf>
    <xf numFmtId="180" fontId="9" fillId="0" borderId="1"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2" fillId="0" borderId="12" xfId="0" applyFont="1" applyFill="1" applyBorder="1" applyAlignment="1">
      <alignment vertical="center" wrapText="1"/>
    </xf>
    <xf numFmtId="177" fontId="2" fillId="0" borderId="1" xfId="0" applyNumberFormat="1" applyFont="1" applyFill="1" applyBorder="1" applyAlignment="1">
      <alignment horizontal="center" vertical="center" wrapText="1" shrinkToFit="1"/>
    </xf>
    <xf numFmtId="0" fontId="2" fillId="0" borderId="1" xfId="58" applyFont="1" applyFill="1" applyBorder="1" applyAlignment="1">
      <alignment horizontal="center" vertical="center" wrapText="1"/>
    </xf>
    <xf numFmtId="0" fontId="3" fillId="0" borderId="1" xfId="58" applyFont="1" applyFill="1" applyBorder="1" applyAlignment="1">
      <alignment horizontal="left" vertical="center" wrapText="1"/>
    </xf>
    <xf numFmtId="0" fontId="2" fillId="0" borderId="1" xfId="58" applyFont="1" applyFill="1" applyBorder="1" applyAlignment="1">
      <alignment horizontal="left" vertical="center" wrapText="1"/>
    </xf>
    <xf numFmtId="178" fontId="2"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xf>
    <xf numFmtId="180" fontId="3" fillId="0" borderId="1" xfId="0" applyNumberFormat="1" applyFont="1" applyFill="1" applyBorder="1" applyAlignment="1">
      <alignment horizontal="center" vertical="center" wrapText="1" shrinkToFit="1"/>
    </xf>
    <xf numFmtId="49" fontId="3" fillId="0" borderId="1" xfId="0" applyNumberFormat="1" applyFont="1" applyFill="1" applyBorder="1" applyAlignment="1">
      <alignment horizontal="center" vertical="center" wrapText="1" shrinkToFit="1"/>
    </xf>
    <xf numFmtId="0" fontId="2" fillId="0" borderId="1" xfId="58" applyNumberFormat="1" applyFont="1" applyFill="1" applyBorder="1" applyAlignment="1">
      <alignment horizontal="center" vertical="center" wrapText="1"/>
    </xf>
    <xf numFmtId="49" fontId="9" fillId="0" borderId="1" xfId="0" applyNumberFormat="1" applyFont="1" applyFill="1" applyBorder="1" applyAlignment="1">
      <alignment horizontal="left" vertical="center" wrapText="1" shrinkToFit="1"/>
    </xf>
    <xf numFmtId="0" fontId="3" fillId="0" borderId="11" xfId="0" applyFont="1" applyFill="1" applyBorder="1" applyAlignment="1">
      <alignment vertical="center" wrapText="1"/>
    </xf>
    <xf numFmtId="181" fontId="3" fillId="0" borderId="1" xfId="0" applyNumberFormat="1" applyFont="1" applyFill="1" applyBorder="1" applyAlignment="1">
      <alignment horizontal="center" vertical="center" wrapText="1"/>
    </xf>
  </cellXfs>
  <cellStyles count="63">
    <cellStyle name="常规" xfId="0" builtinId="0"/>
    <cellStyle name="常规 58" xfId="1"/>
    <cellStyle name="千位分隔" xfId="2" builtinId="3"/>
    <cellStyle name="货币" xfId="3" builtinId="4"/>
    <cellStyle name="强调文字颜色 4" xfId="4"/>
    <cellStyle name="千位分隔[0]" xfId="5" builtinId="6"/>
    <cellStyle name="百分比" xfId="6" builtinId="5"/>
    <cellStyle name="标题" xfId="7"/>
    <cellStyle name="货币[0]" xfId="8" builtinId="7"/>
    <cellStyle name="常规_2017年计划投资项目_1" xfId="9"/>
    <cellStyle name="20% - 强调文字颜色 3" xfId="10"/>
    <cellStyle name="输入" xfId="11"/>
    <cellStyle name="差" xfId="12"/>
    <cellStyle name="40% - 强调文字颜色 3" xfId="13"/>
    <cellStyle name="60% - 强调文字颜色 3" xfId="14"/>
    <cellStyle name="超链接" xfId="15" builtinId="8"/>
    <cellStyle name="已访问的超链接" xfId="16" builtinId="9"/>
    <cellStyle name="注释" xfId="17"/>
    <cellStyle name="常规 6" xfId="18"/>
    <cellStyle name="警告文本" xfId="19"/>
    <cellStyle name="标题 4" xfId="20"/>
    <cellStyle name="60% - 强调文字颜色 2" xfId="21"/>
    <cellStyle name="解释性文本" xfId="22"/>
    <cellStyle name="标题 1" xfId="23"/>
    <cellStyle name="标题 2" xfId="24"/>
    <cellStyle name="标题 3" xfId="25"/>
    <cellStyle name="60% - 强调文字颜色 1" xfId="26"/>
    <cellStyle name="输出" xfId="27"/>
    <cellStyle name="60% - 强调文字颜色 4" xfId="28"/>
    <cellStyle name="计算" xfId="29"/>
    <cellStyle name="检查单元格" xfId="30"/>
    <cellStyle name="链接单元格" xfId="31"/>
    <cellStyle name="强调文字颜色 2" xfId="32"/>
    <cellStyle name="20% - 强调文字颜色 6" xfId="33"/>
    <cellStyle name="汇总" xfId="34"/>
    <cellStyle name="好" xfId="35"/>
    <cellStyle name="适中" xfId="36"/>
    <cellStyle name="强调文字颜色 1" xfId="37"/>
    <cellStyle name="20% - 强调文字颜色 5" xfId="38"/>
    <cellStyle name="20% - 强调文字颜色 1" xfId="39"/>
    <cellStyle name="40% - 强调文字颜色 1" xfId="40"/>
    <cellStyle name="20% - 强调文字颜色 2" xfId="41"/>
    <cellStyle name="40% - 强调文字颜色 2" xfId="42"/>
    <cellStyle name="强调文字颜色 3" xfId="43"/>
    <cellStyle name="20% - 强调文字颜色 4" xfId="44"/>
    <cellStyle name="60% - 强调文字颜色 3 18" xfId="45"/>
    <cellStyle name="40% - 强调文字颜色 4" xfId="46"/>
    <cellStyle name="强调文字颜色 5" xfId="47"/>
    <cellStyle name="40% - 强调文字颜色 5" xfId="48"/>
    <cellStyle name="常规 2 2" xfId="49"/>
    <cellStyle name="60% - 强调文字颜色 5" xfId="50"/>
    <cellStyle name="强调文字颜色 6" xfId="51"/>
    <cellStyle name="40% - 强调文字颜色 6" xfId="52"/>
    <cellStyle name="常规 2 3" xfId="53"/>
    <cellStyle name="60% - 强调文字颜色 6" xfId="54"/>
    <cellStyle name="常规 3" xfId="55"/>
    <cellStyle name="常规_2017年计划投资项目" xfId="56"/>
    <cellStyle name="常规 2" xfId="57"/>
    <cellStyle name="常规 4" xfId="58"/>
    <cellStyle name="常规 4 2" xfId="59"/>
    <cellStyle name="样式 1" xfId="60"/>
    <cellStyle name="常规_Sheet1" xfId="61"/>
    <cellStyle name="常规 7" xfId="62"/>
  </cellStyles>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10"/>
  </sheetPr>
  <dimension ref="A1:BN240"/>
  <sheetViews>
    <sheetView tabSelected="1" view="pageBreakPreview" zoomScale="30" zoomScaleNormal="37" zoomScaleSheetLayoutView="30" workbookViewId="0">
      <pane ySplit="6" topLeftCell="A46" activePane="bottomLeft" state="frozen"/>
      <selection/>
      <selection pane="bottomLeft" activeCell="F47" sqref="F47"/>
    </sheetView>
  </sheetViews>
  <sheetFormatPr defaultColWidth="9" defaultRowHeight="27"/>
  <cols>
    <col min="1" max="1" width="9.19166666666667" style="4" customWidth="1"/>
    <col min="2" max="2" width="25.4166666666667" style="2" customWidth="1"/>
    <col min="3" max="3" width="22.9166666666667" style="2" customWidth="1"/>
    <col min="4" max="4" width="7.5" style="2" customWidth="1"/>
    <col min="5" max="5" width="44.1666666666667" style="5" customWidth="1"/>
    <col min="6" max="6" width="12.4916666666667" style="2" customWidth="1"/>
    <col min="7" max="7" width="6.425" style="2" customWidth="1"/>
    <col min="8" max="9" width="11.25" style="4" customWidth="1"/>
    <col min="10" max="10" width="15.4166666666667" style="2" customWidth="1"/>
    <col min="11" max="11" width="13.6" style="2" customWidth="1"/>
    <col min="12" max="12" width="12.0833333333333" style="2" customWidth="1"/>
    <col min="13" max="13" width="16.1666666666667" style="2" customWidth="1"/>
    <col min="14" max="14" width="11.25" style="2" customWidth="1"/>
    <col min="15" max="15" width="10.8916666666667" style="29" customWidth="1"/>
    <col min="16" max="16" width="13.9166666666667" style="2" customWidth="1"/>
    <col min="17" max="17" width="14.7" style="2" customWidth="1"/>
    <col min="18" max="18" width="13.6" style="2" customWidth="1"/>
    <col min="19" max="19" width="12.8333333333333" style="2" customWidth="1"/>
    <col min="20" max="20" width="14.6333333333333" style="2" customWidth="1"/>
    <col min="21" max="21" width="12.4916666666667" style="2" customWidth="1"/>
    <col min="22" max="22" width="14.6416666666667" style="2" customWidth="1"/>
    <col min="23" max="24" width="12.8583333333333" style="2" customWidth="1"/>
    <col min="25" max="25" width="14.6333333333333" style="2" customWidth="1"/>
    <col min="26" max="26" width="10.9333333333333" style="2" customWidth="1"/>
    <col min="27" max="27" width="14.3916666666667" style="2" customWidth="1"/>
    <col min="28" max="28" width="12.8583333333333" style="2" customWidth="1"/>
    <col min="29" max="29" width="11.8666666666667" style="2" customWidth="1"/>
    <col min="30" max="30" width="12.4916666666667" style="2" customWidth="1"/>
    <col min="31" max="31" width="11.0333333333333" style="2" customWidth="1"/>
    <col min="32" max="32" width="12.4916666666667" style="2" customWidth="1"/>
    <col min="33" max="33" width="13.125" style="2" customWidth="1"/>
    <col min="34" max="34" width="12.4916666666667" style="2" customWidth="1"/>
    <col min="35" max="35" width="13.75" style="2" customWidth="1"/>
    <col min="36" max="36" width="9.16666666666667" style="2" customWidth="1"/>
    <col min="37" max="37" width="11.5583333333333" style="2" customWidth="1"/>
    <col min="38" max="38" width="13.25" style="2" hidden="1" customWidth="1"/>
    <col min="39" max="42" width="13.75" style="2" hidden="1" customWidth="1"/>
    <col min="43" max="43" width="13.25" style="2" hidden="1" customWidth="1"/>
    <col min="44" max="47" width="13.75" style="2" hidden="1" customWidth="1"/>
    <col min="48" max="48" width="13.25" style="2" hidden="1" customWidth="1"/>
    <col min="49" max="52" width="13.75" style="2" hidden="1" customWidth="1"/>
    <col min="53" max="53" width="13.25" style="2" hidden="1" customWidth="1"/>
    <col min="54" max="56" width="13.75" style="2" hidden="1" customWidth="1"/>
    <col min="57" max="57" width="12.4916666666667" style="2" hidden="1" customWidth="1"/>
    <col min="58" max="58" width="32.9166666666667" style="5" customWidth="1"/>
    <col min="59" max="59" width="35.8333333333333" style="5" customWidth="1"/>
    <col min="60" max="60" width="5.875" style="2" customWidth="1"/>
    <col min="61" max="61" width="13.3333333333333" style="2" customWidth="1"/>
    <col min="62" max="62" width="13.7833333333333" style="30" hidden="1" customWidth="1"/>
    <col min="63" max="63" width="5.29166666666667" style="2" hidden="1" customWidth="1"/>
    <col min="64" max="64" width="15.8333333333333" style="2" hidden="1" customWidth="1"/>
    <col min="65" max="65" width="9" style="2" hidden="1" customWidth="1"/>
    <col min="66" max="16384" width="9" style="2"/>
  </cols>
  <sheetData>
    <row r="1" ht="39" customHeight="1" spans="1:1">
      <c r="A1" s="2" t="s">
        <v>0</v>
      </c>
    </row>
    <row r="2" s="1" customFormat="1" ht="66" customHeight="1" spans="1:64">
      <c r="A2" s="1" t="s">
        <v>1</v>
      </c>
      <c r="BF2" s="8"/>
      <c r="BG2" s="8"/>
      <c r="BJ2" s="30"/>
      <c r="BK2" s="23"/>
      <c r="BL2" s="23"/>
    </row>
    <row r="3" s="2" customFormat="1" ht="41" customHeight="1" spans="1:62">
      <c r="A3" s="4"/>
      <c r="E3" s="5"/>
      <c r="H3" s="31"/>
      <c r="I3" s="31"/>
      <c r="O3" s="29"/>
      <c r="BF3" s="5" t="s">
        <v>2</v>
      </c>
      <c r="BG3" s="5"/>
      <c r="BJ3" s="30"/>
    </row>
    <row r="4" s="2" customFormat="1" ht="55" customHeight="1" spans="1:65">
      <c r="A4" s="9" t="s">
        <v>3</v>
      </c>
      <c r="B4" s="10" t="s">
        <v>4</v>
      </c>
      <c r="C4" s="10" t="s">
        <v>5</v>
      </c>
      <c r="D4" s="10" t="s">
        <v>6</v>
      </c>
      <c r="E4" s="10" t="s">
        <v>7</v>
      </c>
      <c r="F4" s="10" t="s">
        <v>8</v>
      </c>
      <c r="G4" s="10" t="s">
        <v>9</v>
      </c>
      <c r="H4" s="9" t="s">
        <v>10</v>
      </c>
      <c r="I4" s="9" t="s">
        <v>11</v>
      </c>
      <c r="J4" s="10" t="s">
        <v>12</v>
      </c>
      <c r="K4" s="10" t="s">
        <v>13</v>
      </c>
      <c r="L4" s="10"/>
      <c r="M4" s="10"/>
      <c r="N4" s="10"/>
      <c r="O4" s="43" t="s">
        <v>14</v>
      </c>
      <c r="P4" s="10" t="s">
        <v>15</v>
      </c>
      <c r="Q4" s="10" t="s">
        <v>16</v>
      </c>
      <c r="R4" s="10" t="s">
        <v>17</v>
      </c>
      <c r="S4" s="10"/>
      <c r="T4" s="10"/>
      <c r="U4" s="10"/>
      <c r="V4" s="10" t="s">
        <v>18</v>
      </c>
      <c r="W4" s="10" t="s">
        <v>19</v>
      </c>
      <c r="X4" s="10"/>
      <c r="Y4" s="10"/>
      <c r="Z4" s="10"/>
      <c r="AA4" s="10" t="s">
        <v>20</v>
      </c>
      <c r="AB4" s="10" t="s">
        <v>21</v>
      </c>
      <c r="AC4" s="10"/>
      <c r="AD4" s="10"/>
      <c r="AE4" s="10"/>
      <c r="AF4" s="10"/>
      <c r="AG4" s="10"/>
      <c r="AH4" s="10"/>
      <c r="AI4" s="10"/>
      <c r="AJ4" s="10"/>
      <c r="AK4" s="10"/>
      <c r="AL4" s="50" t="s">
        <v>22</v>
      </c>
      <c r="AM4" s="50"/>
      <c r="AN4" s="50"/>
      <c r="AO4" s="50"/>
      <c r="AP4" s="50"/>
      <c r="AQ4" s="50" t="s">
        <v>23</v>
      </c>
      <c r="AR4" s="50"/>
      <c r="AS4" s="50"/>
      <c r="AT4" s="50"/>
      <c r="AU4" s="50"/>
      <c r="AV4" s="50" t="s">
        <v>24</v>
      </c>
      <c r="AW4" s="50"/>
      <c r="AX4" s="50"/>
      <c r="AY4" s="50"/>
      <c r="AZ4" s="50"/>
      <c r="BA4" s="50" t="s">
        <v>25</v>
      </c>
      <c r="BB4" s="50"/>
      <c r="BC4" s="50"/>
      <c r="BD4" s="50"/>
      <c r="BE4" s="50"/>
      <c r="BF4" s="10" t="s">
        <v>26</v>
      </c>
      <c r="BG4" s="10" t="s">
        <v>27</v>
      </c>
      <c r="BH4" s="10" t="s">
        <v>28</v>
      </c>
      <c r="BI4" s="10" t="s">
        <v>29</v>
      </c>
      <c r="BJ4" s="51" t="s">
        <v>30</v>
      </c>
      <c r="BK4" s="52" t="s">
        <v>31</v>
      </c>
      <c r="BL4" s="53" t="s">
        <v>32</v>
      </c>
      <c r="BM4" s="2" t="s">
        <v>33</v>
      </c>
    </row>
    <row r="5" s="2" customFormat="1" ht="65" customHeight="1" spans="1:64">
      <c r="A5" s="9"/>
      <c r="B5" s="10"/>
      <c r="C5" s="10"/>
      <c r="D5" s="10"/>
      <c r="E5" s="10"/>
      <c r="F5" s="10"/>
      <c r="G5" s="10"/>
      <c r="H5" s="9"/>
      <c r="I5" s="9"/>
      <c r="J5" s="10"/>
      <c r="K5" s="10" t="s">
        <v>34</v>
      </c>
      <c r="L5" s="10" t="s">
        <v>35</v>
      </c>
      <c r="M5" s="10" t="s">
        <v>36</v>
      </c>
      <c r="N5" s="10" t="s">
        <v>37</v>
      </c>
      <c r="O5" s="43"/>
      <c r="P5" s="10"/>
      <c r="Q5" s="10"/>
      <c r="R5" s="10" t="s">
        <v>34</v>
      </c>
      <c r="S5" s="10" t="s">
        <v>35</v>
      </c>
      <c r="T5" s="10" t="s">
        <v>36</v>
      </c>
      <c r="U5" s="10" t="s">
        <v>37</v>
      </c>
      <c r="V5" s="10"/>
      <c r="W5" s="10" t="s">
        <v>34</v>
      </c>
      <c r="X5" s="10" t="s">
        <v>35</v>
      </c>
      <c r="Y5" s="10" t="s">
        <v>36</v>
      </c>
      <c r="Z5" s="10" t="s">
        <v>37</v>
      </c>
      <c r="AA5" s="10"/>
      <c r="AB5" s="10" t="s">
        <v>34</v>
      </c>
      <c r="AC5" s="10" t="s">
        <v>35</v>
      </c>
      <c r="AD5" s="10" t="s">
        <v>38</v>
      </c>
      <c r="AE5" s="10"/>
      <c r="AF5" s="10"/>
      <c r="AG5" s="10" t="s">
        <v>39</v>
      </c>
      <c r="AH5" s="10"/>
      <c r="AI5" s="10"/>
      <c r="AJ5" s="9" t="s">
        <v>40</v>
      </c>
      <c r="AK5" s="10" t="s">
        <v>37</v>
      </c>
      <c r="AL5" s="50" t="s">
        <v>41</v>
      </c>
      <c r="AM5" s="50" t="s">
        <v>42</v>
      </c>
      <c r="AN5" s="50" t="s">
        <v>43</v>
      </c>
      <c r="AO5" s="50" t="s">
        <v>44</v>
      </c>
      <c r="AP5" s="50" t="s">
        <v>45</v>
      </c>
      <c r="AQ5" s="50" t="s">
        <v>41</v>
      </c>
      <c r="AR5" s="50" t="s">
        <v>46</v>
      </c>
      <c r="AS5" s="50" t="s">
        <v>47</v>
      </c>
      <c r="AT5" s="50" t="s">
        <v>48</v>
      </c>
      <c r="AU5" s="50" t="s">
        <v>49</v>
      </c>
      <c r="AV5" s="50" t="s">
        <v>41</v>
      </c>
      <c r="AW5" s="50" t="s">
        <v>50</v>
      </c>
      <c r="AX5" s="50" t="s">
        <v>51</v>
      </c>
      <c r="AY5" s="50" t="s">
        <v>52</v>
      </c>
      <c r="AZ5" s="50" t="s">
        <v>53</v>
      </c>
      <c r="BA5" s="50" t="s">
        <v>41</v>
      </c>
      <c r="BB5" s="50" t="s">
        <v>54</v>
      </c>
      <c r="BC5" s="50" t="s">
        <v>55</v>
      </c>
      <c r="BD5" s="50" t="s">
        <v>56</v>
      </c>
      <c r="BE5" s="50" t="s">
        <v>57</v>
      </c>
      <c r="BF5" s="10"/>
      <c r="BG5" s="10"/>
      <c r="BH5" s="10"/>
      <c r="BI5" s="10"/>
      <c r="BJ5" s="51"/>
      <c r="BK5" s="54"/>
      <c r="BL5" s="55"/>
    </row>
    <row r="6" s="2" customFormat="1" ht="99" customHeight="1" spans="1:64">
      <c r="A6" s="9"/>
      <c r="B6" s="10"/>
      <c r="C6" s="10"/>
      <c r="D6" s="10"/>
      <c r="E6" s="10"/>
      <c r="F6" s="10"/>
      <c r="G6" s="10"/>
      <c r="H6" s="9"/>
      <c r="I6" s="9"/>
      <c r="J6" s="10"/>
      <c r="K6" s="10"/>
      <c r="L6" s="10"/>
      <c r="M6" s="10"/>
      <c r="N6" s="10"/>
      <c r="O6" s="43"/>
      <c r="P6" s="10"/>
      <c r="Q6" s="10"/>
      <c r="R6" s="10"/>
      <c r="S6" s="10"/>
      <c r="T6" s="10"/>
      <c r="U6" s="10"/>
      <c r="V6" s="10"/>
      <c r="W6" s="10"/>
      <c r="X6" s="10"/>
      <c r="Y6" s="10"/>
      <c r="Z6" s="10"/>
      <c r="AA6" s="10"/>
      <c r="AB6" s="10"/>
      <c r="AC6" s="10"/>
      <c r="AD6" s="10" t="s">
        <v>58</v>
      </c>
      <c r="AE6" s="10" t="s">
        <v>59</v>
      </c>
      <c r="AF6" s="10" t="s">
        <v>60</v>
      </c>
      <c r="AG6" s="10" t="s">
        <v>58</v>
      </c>
      <c r="AH6" s="10" t="s">
        <v>61</v>
      </c>
      <c r="AI6" s="10" t="s">
        <v>62</v>
      </c>
      <c r="AJ6" s="9"/>
      <c r="AK6" s="10"/>
      <c r="AL6" s="50"/>
      <c r="AM6" s="50"/>
      <c r="AN6" s="50"/>
      <c r="AO6" s="50"/>
      <c r="AP6" s="50"/>
      <c r="AQ6" s="50"/>
      <c r="AR6" s="50"/>
      <c r="AS6" s="50"/>
      <c r="AT6" s="50"/>
      <c r="AU6" s="50"/>
      <c r="AV6" s="50"/>
      <c r="AW6" s="50"/>
      <c r="AX6" s="50"/>
      <c r="AY6" s="50"/>
      <c r="AZ6" s="50"/>
      <c r="BA6" s="50"/>
      <c r="BB6" s="50"/>
      <c r="BC6" s="50"/>
      <c r="BD6" s="50"/>
      <c r="BE6" s="50"/>
      <c r="BF6" s="10"/>
      <c r="BG6" s="10"/>
      <c r="BH6" s="10"/>
      <c r="BI6" s="10"/>
      <c r="BJ6" s="51"/>
      <c r="BK6" s="56"/>
      <c r="BL6" s="57"/>
    </row>
    <row r="7" s="2" customFormat="1" ht="68" customHeight="1" spans="1:64">
      <c r="A7" s="9"/>
      <c r="B7" s="10" t="s">
        <v>63</v>
      </c>
      <c r="C7" s="10"/>
      <c r="D7" s="10"/>
      <c r="E7" s="10"/>
      <c r="F7" s="10"/>
      <c r="G7" s="10"/>
      <c r="H7" s="32"/>
      <c r="I7" s="32"/>
      <c r="J7" s="12">
        <f>J10+J15+J17+J19+J21+J28+J34+J36+J38+J45+J51+J66+J68+J75+J86+J88+J93+J100+J119+J130+J133+J136+J139+J141+J147+J151+J154+J159+J168+J173+J179+J181+J184+J189+J191+J201</f>
        <v>1424173</v>
      </c>
      <c r="K7" s="12">
        <f t="shared" ref="K7:BF7" si="0">K10+K15+K17+K19+K21+K28+K34+K36+K38+K45+K51+K66+K68+K75+K86+K88+K93+K100+K119+K130+K133+K136+K139+K141+K147+K151+K154+K159+K168+K173+K179+K181+K184+K189+K191+K201+K228</f>
        <v>112574</v>
      </c>
      <c r="L7" s="12">
        <f>L10+L15+L17+L19+L21+L28+L34+L36+L38+L45+L51+L66+L68+L75+L86+L88+L93+L100+L119+L130+L133+L136+L139+L141+L147+L151+L154+L159+L168+L173+L179+L181+L184+L189+L191+L201+L228</f>
        <v>50453</v>
      </c>
      <c r="M7" s="12">
        <f>M10+M15+M17+M19+M21+M28+M34+M36+M38+M45+M51+M66+M68+M75+M86+M88+M93+M100+M119+M130+M133+M136+M139+M141+M147+M151+M154+M159+M168+M173+M179+M181+M184+M189+M191+M201</f>
        <v>1258046</v>
      </c>
      <c r="N7" s="12">
        <f>N10+N15+N17+N19+N21+N28+N34+N36+N38+N45+N51+N66+N68+N75+N86+N88+N93+N100+N119+N130+N133+N136+N139+N141+N147+N151+N154+N159+N168+N173+N179+N181+N184+N189+N191+N201+N228</f>
        <v>3100</v>
      </c>
      <c r="O7" s="44">
        <f>P7/J7*100%</f>
        <v>0.168494979191432</v>
      </c>
      <c r="P7" s="12">
        <f>P10+P15+P17+P19+P21+P28+P34+P36+P38+P45+P51+P66+P68+P75+P86+P88+P93+P100+P119+P130+P133+P136+P139+P141+P147+P151+P154+P159+P168+P173+P179+P181+P184+P189+P191+P201+P228</f>
        <v>239966</v>
      </c>
      <c r="Q7" s="12">
        <f>Q10+Q15+Q17+Q19+Q21+Q28+Q34+Q36+Q38+Q45+Q51+Q66+Q68+Q75+Q86+Q88+Q93+Q100+Q119+Q130+Q133+Q136+Q139+Q141+Q147+Q151+Q154+Q159+Q168+Q173+Q179+Q181+Q184+Q189+Q191+Q201+Q228</f>
        <v>218890</v>
      </c>
      <c r="R7" s="12">
        <f>R10+R15+R17+R19+R21+R28+R34+R36+R38+R45+R51+R66+R68+R75+R86+R88+R93+R100+R119+R130+R133+R136+R139+R141+R147+R151+R154+R159+R168+R173+R179+R181+R184+R189+R191+R201+R228</f>
        <v>71491</v>
      </c>
      <c r="S7" s="12">
        <f>S10+S15+S17+S19+S21+S28+S34+S36+S38+S45+S51+S66+S68+S75+S86+S88+S93+S100+S119+S130+S133+S136+S139+S141+S147+S151+S154+S159+S168+S173+S179+S181+S184+S189+S191+S201+S228</f>
        <v>41268</v>
      </c>
      <c r="T7" s="12">
        <f>T10+T15+T17+T19+T21+T28+T34+T36+T38+T45+T51+T66+T68+T75+T86+T88+T93+T100+T119+T130+T133+T136+T139+T141+T147+T151+T154+T159+T168+T173+T179+T181+T184+T189+T191+T201+T228</f>
        <v>96131</v>
      </c>
      <c r="U7" s="12">
        <f>U10+U15+U17+U19+U21+U28+U34+U36+U38+U45+U51+U66+U68+U75+U86+U88+U93+U100+U119+U130+U133+U136+U139+U141+U147+U151+U154+U159+U168+U173+U179+U181+U184+U189+U191+U201+U228</f>
        <v>10000</v>
      </c>
      <c r="V7" s="12">
        <f>V10+V15+V17+V19+V21+V28+V34+V36+V38+V45+V51+V66+V68+V75+V86+V88+V93+V100+V119+V130+V133+V136+V139+V141+V147+V151+V154+V159+V168+V173+V179+V181+V184+V189+V191+V201+V228</f>
        <v>172933</v>
      </c>
      <c r="W7" s="12">
        <f>W10+W15+W17+W19+W21+W28+W34+W36+W38+W45+W51+W66+W68+W75+W86+W88+W93+W100+W119+W130+W133+W136+W139+W141+W147+W151+W154+W159+W168+W173+W179+W181+W184+W189+W191+W201+W228</f>
        <v>39124</v>
      </c>
      <c r="X7" s="12">
        <f>X10+X15+X17+X19+X21+X28+X34+X36+X38+X45+X51+X66+X68+X75+X86+X88+X93+X100+X119+X130+X133+X136+X139+X141+X147+X151+X154+X159+X168+X173+X179+X181+X184+X189+X191+X201+X228</f>
        <v>31879</v>
      </c>
      <c r="Y7" s="12">
        <f>Y10+Y15+Y17+Y19+Y21+Y28+Y34+Y36+Y38+Y45+Y51+Y66+Y68+Y75+Y86+Y88+Y93+Y100+Y119+Y130+Y133+Y136+Y139+Y141+Y147+Y151+Y154+Y159+Y168+Y173+Y179+Y181+Y184+Y189+Y191+Y201+Y228</f>
        <v>94122</v>
      </c>
      <c r="Z7" s="12">
        <f>Z10+Z15+Z17+Z19+Z21+Z28+Z34+Z36+Z38+Z45+Z51+Z66+Z68+Z75+Z86+Z88+Z93+Z100+Z119+Z130+Z133+Z136+Z139+Z141+Z147+Z151+Z154+Z159+Z168+Z173+Z179+Z181+Z184+Z189+Z191+Z201+Z228</f>
        <v>7808</v>
      </c>
      <c r="AA7" s="12">
        <f>AA10+AA15+AA17+AA19+AA21+AA28+AA34+AA36+AA38+AA45+AA51+AA66+AA68+AA75+AA86+AA88+AA93+AA100+AA119+AA130+AA133+AA136+AA139+AA141+AA147+AA151+AA154+AA159+AA168+AA173+AA179+AA181+AA184+AA189+AA191+AA201+AA228</f>
        <v>179293</v>
      </c>
      <c r="AB7" s="12">
        <f>AB10+AB15+AB17+AB19+AB21+AB28+AB34+AB36+AB38+AB45+AB51+AB66+AB68+AB75+AB86+AB88+AB93+AB100+AB119+AB130+AB133+AB136+AB139+AB141+AB147+AB151+AB154+AB159+AB168+AB173+AB179+AB181+AB184+AB189+AB191+AB201+AB228</f>
        <v>42852</v>
      </c>
      <c r="AC7" s="12">
        <f>AC10+AC15+AC17+AC19+AC21+AC28+AC34+AC36+AC38+AC45+AC51+AC66+AC68+AC75+AC86+AC88+AC93+AC100+AC119+AC130+AC133+AC136+AC139+AC141+AC147+AC151+AC154+AC159+AC168+AC173+AC179+AC181+AC184+AC189+AC191+AC201+AC228</f>
        <v>12311</v>
      </c>
      <c r="AD7" s="12">
        <f>AD10+AD15+AD17+AD19+AD21+AD28+AD34+AD36+AD38+AD45+AD51+AD66+AD68+AD75+AD86+AD88+AD93+AD100+AD119+AD130+AD133+AD136+AD139+AD141+AD147+AD151+AD154+AD159+AD168+AD173+AD179+AD181+AD184+AD189+AD191+AD201+AD228</f>
        <v>16100</v>
      </c>
      <c r="AE7" s="12">
        <f>AE10+AE15+AE17+AE19+AE21+AE28+AE34+AE36+AE38+AE45+AE51+AE66+AE68+AE75+AE86+AE88+AE93+AE100+AE119+AE130+AE133+AE136+AE139+AE141+AE147+AE151+AE154+AE159+AE168+AE173+AE179+AE181+AE184+AE189+AE191+AE201+AE228</f>
        <v>0</v>
      </c>
      <c r="AF7" s="12">
        <f>AF10+AF15+AF17+AF19+AF21+AF28+AF34+AF36+AF38+AF45+AF51+AF66+AF68+AF75+AF86+AF88+AF93+AF100+AF119+AF130+AF133+AF136+AF139+AF141+AF147+AF151+AF154+AF159+AF168+AF173+AF179+AF181+AF184+AF189+AF191+AF201+AF228</f>
        <v>16100</v>
      </c>
      <c r="AG7" s="12">
        <f>AG10+AG15+AG17+AG19+AG21+AG28+AG34+AG36+AG38+AG45+AG51+AG66+AG68+AG75+AG86+AG88+AG93+AG100+AG119+AG130+AG133+AG136+AG139+AG141+AG147+AG151+AG154+AG159+AG168+AG173+AG179+AG181+AG184+AG189+AG191+AG201+AG228</f>
        <v>104930</v>
      </c>
      <c r="AH7" s="12">
        <f>AH10+AH15+AH17+AH19+AH21+AH28+AH34+AH36+AH38+AH45+AH51+AH66+AH68+AH75+AH86+AH88+AH93+AH100+AH119+AH130+AH133+AH136+AH139+AH141+AH147+AH151+AH154+AH159+AH168+AH173+AH179+AH181+AH184+AH189+AH191+AH201+AH228</f>
        <v>79930</v>
      </c>
      <c r="AI7" s="12">
        <f>AI10+AI15+AI17+AI19+AI21+AI28+AI34+AI36+AI38+AI45+AI51+AI66+AI68+AI75+AI86+AI88+AI93+AI100+AI119+AI130+AI133+AI136+AI139+AI141+AI147+AI151+AI154+AI159+AI168+AI173+AI179+AI181+AI184+AI189+AI191+AI201+AI228</f>
        <v>25000</v>
      </c>
      <c r="AJ7" s="12">
        <f>AJ10+AJ15+AJ17+AJ19+AJ21+AJ28+AJ34+AJ36+AJ38+AJ45+AJ51+AJ66+AJ68+AJ75+AJ86+AJ88+AJ93+AJ100+AJ119+AJ130+AJ133+AJ136+AJ139+AJ141+AJ147+AJ151+AJ154+AJ159+AJ168+AJ173+AJ179+AJ181+AJ184+AJ189+AJ191+AJ201+AJ228</f>
        <v>0</v>
      </c>
      <c r="AK7" s="12">
        <f>AK10+AK15+AK17+AK19+AK21+AK28+AK34+AK36+AK38+AK45+AK51+AK66+AK68+AK75+AK86+AK88+AK93+AK100+AK119+AK130+AK133+AK136+AK139+AK141+AK147+AK151+AK154+AK159+AK168+AK173+AK179+AK181+AK184+AK189+AK191+AK201+AK228</f>
        <v>3100</v>
      </c>
      <c r="AL7" s="12" t="e">
        <f>AL10+AL15+AL17+AL19+AL21+AL28+AL34+AL36+AL38+AL45+AL51+AL66+AL68+AL75+AL86+AL88+AL93+AL100+AL119+AL130+AL133+AL136+AL139+AL141+AL147+AL151+AL154+AL159+AL168+AL173+AL179+AL181+AL184+AL189+AL191+AL201+AL228</f>
        <v>#VALUE!</v>
      </c>
      <c r="AM7" s="12">
        <f>AM10+AM15+AM17+AM19+AM21+AM28+AM34+AM36+AM38+AM45+AM51+AM66+AM68+AM75+AM86+AM88+AM93+AM100+AM119+AM130+AM133+AM136+AM139+AM141+AM147+AM151+AM154+AM159+AM168+AM173+AM179+AM181+AM184+AM189+AM191+AM201+AM228</f>
        <v>23988</v>
      </c>
      <c r="AN7" s="12">
        <f>AN10+AN15+AN17+AN19+AN21+AN28+AN34+AN36+AN38+AN45+AN51+AN66+AN68+AN75+AN86+AN88+AN93+AN100+AN119+AN130+AN133+AN136+AN139+AN141+AN147+AN151+AN154+AN159+AN168+AN173+AN179+AN181+AN184+AN189+AN191+AN201+AN228</f>
        <v>8970</v>
      </c>
      <c r="AO7" s="12">
        <f>AO10+AO15+AO17+AO19+AO21+AO28+AO34+AO36+AO38+AO45+AO51+AO66+AO68+AO75+AO86+AO88+AO93+AO100+AO119+AO130+AO133+AO136+AO139+AO141+AO147+AO151+AO154+AO159+AO168+AO173+AO179+AO181+AO184+AO189+AO191+AO201+AO228</f>
        <v>150</v>
      </c>
      <c r="AP7" s="12">
        <f>AP10+AP15+AP17+AP19+AP21+AP28+AP34+AP36+AP38+AP45+AP51+AP66+AP68+AP75+AP86+AP88+AP93+AP100+AP119+AP130+AP133+AP136+AP139+AP141+AP147+AP151+AP154+AP159+AP168+AP173+AP179+AP181+AP184+AP189+AP191+AP201+AP228</f>
        <v>14868</v>
      </c>
      <c r="AQ7" s="12" t="e">
        <f>AQ10+AQ15+AQ17+AQ19+AQ21+AQ28+AQ34+AQ36+AQ38+AQ45+AQ51+AQ66+AQ68+AQ75+AQ86+AQ88+AQ93+AQ100+AQ119+AQ130+AQ133+AQ136+AQ139+AQ141+AQ147+AQ151+AQ154+AQ159+AQ168+AQ173+AQ179+AQ181+AQ184+AQ189+AQ191+AQ201+AQ228</f>
        <v>#VALUE!</v>
      </c>
      <c r="AR7" s="12">
        <f>AR10+AR15+AR17+AR19+AR21+AR28+AR34+AR36+AR38+AR45+AR51+AR66+AR68+AR75+AR86+AR88+AR93+AR100+AR119+AR130+AR133+AR136+AR139+AR141+AR147+AR151+AR154+AR159+AR168+AR173+AR179+AR181+AR184+AR189+AR191+AR201+AR228</f>
        <v>46243</v>
      </c>
      <c r="AS7" s="12">
        <f>AS10+AS15+AS17+AS19+AS21+AS28+AS34+AS36+AS38+AS45+AS51+AS66+AS68+AS75+AS86+AS88+AS93+AS100+AS119+AS130+AS133+AS136+AS139+AS141+AS147+AS151+AS154+AS159+AS168+AS173+AS179+AS181+AS184+AS189+AS191+AS201+AS228</f>
        <v>15136</v>
      </c>
      <c r="AT7" s="12">
        <f>AT10+AT15+AT17+AT19+AT21+AT28+AT34+AT36+AT38+AT45+AT51+AT66+AT68+AT75+AT86+AT88+AT93+AT100+AT119+AT130+AT133+AT136+AT139+AT141+AT147+AT151+AT154+AT159+AT168+AT173+AT179+AT181+AT184+AT189+AT191+AT201+AT228</f>
        <v>16657</v>
      </c>
      <c r="AU7" s="12">
        <f>AU10+AU15+AU17+AU19+AU21+AU28+AU34+AU36+AU38+AU45+AU51+AU66+AU68+AU75+AU86+AU88+AU93+AU100+AU119+AU130+AU133+AU136+AU139+AU141+AU147+AU151+AU154+AU159+AU168+AU173+AU179+AU181+AU184+AU189+AU191+AU201+AU228</f>
        <v>14450</v>
      </c>
      <c r="AV7" s="12" t="e">
        <f>AV10+AV15+AV17+AV19+AV21+AV28+AV34+AV36+AV38+AV45+AV51+AV66+AV68+AV75+AV86+AV88+AV93+AV100+AV119+AV130+AV133+AV136+AV139+AV141+AV147+AV151+AV154+AV159+AV168+AV173+AV179+AV181+AV184+AV189+AV191+AV201+AV228</f>
        <v>#VALUE!</v>
      </c>
      <c r="AW7" s="12">
        <f>AW10+AW15+AW17+AW19+AW21+AW28+AW34+AW36+AW38+AW45+AW51+AW66+AW68+AW75+AW86+AW88+AW93+AW100+AW119+AW130+AW133+AW136+AW139+AW141+AW147+AW151+AW154+AW159+AW168+AW173+AW179+AW181+AW184+AW189+AW191+AW201+AW228</f>
        <v>40366</v>
      </c>
      <c r="AX7" s="12">
        <f>AX10+AX15+AX17+AX19+AX21+AX28+AX34+AX36+AX38+AX45+AX51+AX66+AX68+AX75+AX86+AX88+AX93+AX100+AX119+AX130+AX133+AX136+AX139+AX141+AX147+AX151+AX154+AX159+AX168+AX173+AX179+AX181+AX184+AX189+AX191+AX201+AX228</f>
        <v>12667</v>
      </c>
      <c r="AY7" s="12">
        <f>AY10+AY15+AY17+AY19+AY21+AY28+AY34+AY36+AY38+AY45+AY51+AY66+AY68+AY75+AY86+AY88+AY93+AY100+AY119+AY130+AY133+AY136+AY139+AY141+AY147+AY151+AY154+AY159+AY168+AY173+AY179+AY181+AY184+AY189+AY191+AY201+AY228</f>
        <v>13142</v>
      </c>
      <c r="AZ7" s="12">
        <f>AZ10+AZ15+AZ17+AZ19+AZ21+AZ28+AZ34+AZ36+AZ38+AZ45+AZ51+AZ66+AZ68+AZ75+AZ86+AZ88+AZ93+AZ100+AZ119+AZ130+AZ133+AZ136+AZ139+AZ141+AZ147+AZ151+AZ154+AZ159+AZ168+AZ173+AZ179+AZ181+AZ184+AZ189+AZ191+AZ201+AZ228</f>
        <v>14557</v>
      </c>
      <c r="BA7" s="12" t="e">
        <f>BA10+BA15+BA17+BA19+BA21+BA28+BA34+BA36+BA38+BA45+BA51+BA66+BA68+BA75+BA86+BA88+BA93+BA100+BA119+BA130+BA133+BA136+BA139+BA141+BA147+BA151+BA154+BA159+BA168+BA173+BA179+BA181+BA184+BA189+BA191+BA201+BA228</f>
        <v>#VALUE!</v>
      </c>
      <c r="BB7" s="12">
        <f>BB10+BB15+BB17+BB19+BB21+BB28+BB34+BB36+BB38+BB45+BB51+BB66+BB68+BB75+BB86+BB88+BB93+BB100+BB119+BB130+BB133+BB136+BB139+BB141+BB147+BB151+BB154+BB159+BB168+BB173+BB179+BB181+BB184+BB189+BB191+BB201+BB228</f>
        <v>68696</v>
      </c>
      <c r="BC7" s="12">
        <f>BC10+BC15+BC17+BC19+BC21+BC28+BC34+BC36+BC38+BC45+BC51+BC66+BC68+BC75+BC86+BC88+BC93+BC100+BC119+BC130+BC133+BC136+BC139+BC141+BC147+BC151+BC154+BC159+BC168+BC173+BC179+BC181+BC184+BC189+BC191+BC201+BC228</f>
        <v>11822</v>
      </c>
      <c r="BD7" s="12">
        <f>BD10+BD15+BD17+BD19+BD21+BD28+BD34+BD36+BD38+BD45+BD51+BD66+BD68+BD75+BD86+BD88+BD93+BD100+BD119+BD130+BD133+BD136+BD139+BD141+BD147+BD151+BD154+BD159+BD168+BD173+BD179+BD181+BD184+BD189+BD191+BD201+BD228</f>
        <v>27238</v>
      </c>
      <c r="BE7" s="12">
        <f>BE10+BE15+BE17+BE19+BE21+BE28+BE34+BE36+BE38+BE45+BE51+BE66+BE68+BE75+BE86+BE88+BE93+BE100+BE119+BE130+BE133+BE136+BE139+BE141+BE147+BE151+BE154+BE159+BE168+BE173+BE179+BE181+BE184+BE189+BE191+BE201+BE228</f>
        <v>29636</v>
      </c>
      <c r="BF7" s="12"/>
      <c r="BG7" s="58"/>
      <c r="BH7" s="10"/>
      <c r="BI7" s="10"/>
      <c r="BJ7" s="59"/>
      <c r="BK7" s="60"/>
      <c r="BL7" s="60"/>
    </row>
    <row r="8" s="2" customFormat="1" ht="68" customHeight="1" spans="1:64">
      <c r="A8" s="9"/>
      <c r="B8" s="10" t="s">
        <v>64</v>
      </c>
      <c r="C8" s="10"/>
      <c r="D8" s="10"/>
      <c r="E8" s="10"/>
      <c r="F8" s="10"/>
      <c r="G8" s="10"/>
      <c r="H8" s="32"/>
      <c r="I8" s="32"/>
      <c r="J8" s="13">
        <f>J20+J30+J31+J35+J37+J40+J47+J48+J53+J54+J55+J56+J57+J58+J59+J60+J67+J70+J77+J78+J79+J80+J81+J90+J95+J96+J102+J121+J122+J134+J135+J137+J138+J143+J144+J161+J162+J186+J190+J193+J194+J195+J203+J204+J205+J206+J207+J208+J209+J210+J211+J212</f>
        <v>890273</v>
      </c>
      <c r="K8" s="13">
        <f t="shared" ref="K8:BF8" si="1">K20+K30+K31+K35+K37+K40+K47+K48+K53+K54+K55+K56+K57+K58+K59+K60+K67+K70+K77+K78+K79+K80+K81+K90+K95+K96+K102+K121+K122+K134+K135+K137+K138+K143+K144+K161+K162+K186+K190+K193+K194+K195+K203+K204+K205+K206+K207+K208+K209+K210+K211+K212</f>
        <v>44934</v>
      </c>
      <c r="L8" s="13">
        <f>L20+L30+L31+L35+L37+L40+L47+L48+L53+L54+L55+L56+L57+L58+L59+L60+L67+L70+L77+L78+L79+L80+L81+L90+L95+L96+L102+L121+L122+L134+L135+L137+L138+L143+L144+L161+L162+L186+L190+L193+L194+L195+L203+L204+L205+L206+L207+L208+L209+L210+L211+L212</f>
        <v>6006</v>
      </c>
      <c r="M8" s="13">
        <f>M20+M30+M31+M35+M37+M40+M47+M48+M53+M54+M55+M56+M57+M58+M59+M60+M67+M70+M77+M78+M79+M80+M81+M90+M95+M96+M102+M121+M122+M134+M135+M137+M138+M143+M144+M161+M162+M186+M190+M193+M194+M195+M203+M204+M205+M206+M207+M208+M209+M210+M211+M212</f>
        <v>836233</v>
      </c>
      <c r="N8" s="13">
        <f>N20+N30+N31+N35+N37+N40+N47+N48+N53+N54+N55+N56+N57+N58+N59+N60+N67+N70+N77+N78+N79+N80+N81+N90+N95+N96+N102+N121+N122+N134+N135+N137+N138+N143+N144+N161+N162+N186+N190+N193+N194+N195+N203+N204+N205+N206+N207+N208+N209+N210+N211+N212</f>
        <v>3100</v>
      </c>
      <c r="O8" s="44">
        <f t="shared" ref="O8:O71" si="2">P8/J8*100%</f>
        <v>0</v>
      </c>
      <c r="P8" s="13">
        <f>P20+P30+P31+P35+P37+P40+P47+P48+P53+P54+P55+P56+P57+P58+P59+P60+P67+P70+P77+P78+P79+P80+P81+P90+P95+P96+P102+P121+P122+P134+P135+P137+P138+P143+P144+P161+P162+P186+P190+P193+P194+P195+P203+P204+P205+P206+P207+P208+P209+P210+P211+P212</f>
        <v>0</v>
      </c>
      <c r="Q8" s="13">
        <f>Q20+Q30+Q31+Q35+Q37+Q40+Q47+Q48+Q53+Q54+Q55+Q56+Q57+Q58+Q59+Q60+Q67+Q70+Q77+Q78+Q79+Q80+Q81+Q90+Q95+Q96+Q102+Q121+Q122+Q134+Q135+Q137+Q138+Q143+Q144+Q161+Q162+Q186+Q190+Q193+Q194+Q195+Q203+Q204+Q205+Q206+Q207+Q208+Q209+Q210+Q211+Q212</f>
        <v>21047</v>
      </c>
      <c r="R8" s="13">
        <f>R20+R30+R31+R35+R37+R40+R47+R48+R53+R54+R55+R56+R57+R58+R59+R60+R67+R70+R77+R78+R79+R80+R81+R90+R95+R96+R102+R121+R122+R134+R135+R137+R138+R143+R144+R161+R162+R186+R190+R193+R194+R195+R203+R204+R205+R206+R207+R208+R209+R210+R211+R212</f>
        <v>17139</v>
      </c>
      <c r="S8" s="13">
        <f>S20+S30+S31+S35+S37+S40+S47+S48+S53+S54+S55+S56+S57+S58+S59+S60+S67+S70+S77+S78+S79+S80+S81+S90+S95+S96+S102+S121+S122+S134+S135+S137+S138+S143+S144+S161+S162+S186+S190+S193+S194+S195+S203+S204+S205+S206+S207+S208+S209+S210+S211+S212</f>
        <v>3524</v>
      </c>
      <c r="T8" s="13">
        <f>T20+T30+T31+T35+T37+T40+T47+T48+T53+T54+T55+T56+T57+T58+T59+T60+T67+T70+T77+T78+T79+T80+T81+T90+T95+T96+T102+T121+T122+T134+T135+T137+T138+T143+T144+T161+T162+T186+T190+T193+T194+T195+T203+T204+T205+T206+T207+T208+T209+T210+T211+T212</f>
        <v>384</v>
      </c>
      <c r="U8" s="13">
        <f>U20+U30+U31+U35+U37+U40+U47+U48+U53+U54+U55+U56+U57+U58+U59+U60+U67+U70+U77+U78+U79+U80+U81+U90+U95+U96+U102+U121+U122+U134+U135+U137+U138+U143+U144+U161+U162+U186+U190+U193+U194+U195+U203+U204+U205+U206+U207+U208+U209+U210+U211+U212</f>
        <v>0</v>
      </c>
      <c r="V8" s="13">
        <f>V20+V30+V31+V35+V37+V40+V47+V48+V53+V54+V55+V56+V57+V58+V59+V60+V67+V70+V77+V78+V79+V80+V81+V90+V95+V96+V102+V121+V122+V134+V135+V137+V138+V143+V144+V161+V162+V186+V190+V193+V194+V195+V203+V204+V205+V206+V207+V208+V209+V210+V211+V212</f>
        <v>223</v>
      </c>
      <c r="W8" s="13">
        <f>W20+W30+W31+W35+W37+W40+W47+W48+W53+W54+W55+W56+W57+W58+W59+W60+W67+W70+W77+W78+W79+W80+W81+W90+W95+W96+W102+W121+W122+W134+W135+W137+W138+W143+W144+W161+W162+W186+W190+W193+W194+W195+W203+W204+W205+W206+W207+W208+W209+W210+W211+W212</f>
        <v>0</v>
      </c>
      <c r="X8" s="13">
        <f>X20+X30+X31+X35+X37+X40+X47+X48+X53+X54+X55+X56+X57+X58+X59+X60+X67+X70+X77+X78+X79+X80+X81+X90+X95+X96+X102+X121+X122+X134+X135+X137+X138+X143+X144+X161+X162+X186+X190+X193+X194+X195+X203+X204+X205+X206+X207+X208+X209+X210+X211+X212</f>
        <v>15</v>
      </c>
      <c r="Y8" s="13">
        <f>Y20+Y30+Y31+Y35+Y37+Y40+Y47+Y48+Y53+Y54+Y55+Y56+Y57+Y58+Y59+Y60+Y67+Y70+Y77+Y78+Y79+Y80+Y81+Y90+Y95+Y96+Y102+Y121+Y122+Y134+Y135+Y137+Y138+Y143+Y144+Y161+Y162+Y186+Y190+Y193+Y194+Y195+Y203+Y204+Y205+Y206+Y207+Y208+Y209+Y210+Y211+Y212</f>
        <v>208</v>
      </c>
      <c r="Z8" s="13">
        <f>Z20+Z30+Z31+Z35+Z37+Z40+Z47+Z48+Z53+Z54+Z55+Z56+Z57+Z58+Z59+Z60+Z67+Z70+Z77+Z78+Z79+Z80+Z81+Z90+Z95+Z96+Z102+Z121+Z122+Z134+Z135+Z137+Z138+Z143+Z144+Z161+Z162+Z186+Z190+Z193+Z194+Z195+Z203+Z204+Z205+Z206+Z207+Z208+Z209+Z210+Z211+Z212</f>
        <v>0</v>
      </c>
      <c r="AA8" s="13">
        <f>AA20+AA30+AA31+AA35+AA37+AA40+AA47+AA48+AA53+AA54+AA55+AA56+AA57+AA58+AA59+AA60+AA67+AA70+AA77+AA78+AA79+AA80+AA81+AA90+AA95+AA96+AA102+AA121+AA122+AA134+AA135+AA137+AA138+AA143+AA144+AA161+AA162+AA186+AA190+AA193+AA194+AA195+AA203+AA204+AA205+AA206+AA207+AA208+AA209+AA210+AA211+AA212</f>
        <v>74353</v>
      </c>
      <c r="AB8" s="13">
        <f>AB20+AB30+AB31+AB35+AB37+AB40+AB47+AB48+AB53+AB54+AB55+AB56+AB57+AB58+AB59+AB60+AB67+AB70+AB77+AB78+AB79+AB80+AB81+AB90+AB95+AB96+AB102+AB121+AB122+AB134+AB135+AB137+AB138+AB143+AB144+AB161+AB162+AB186+AB190+AB193+AB194+AB195+AB203+AB204+AB205+AB206+AB207+AB208+AB209+AB210+AB211+AB212</f>
        <v>22674</v>
      </c>
      <c r="AC8" s="13">
        <f>AC20+AC30+AC31+AC35+AC37+AC40+AC47+AC48+AC53+AC54+AC55+AC56+AC57+AC58+AC59+AC60+AC67+AC70+AC77+AC78+AC79+AC80+AC81+AC90+AC95+AC96+AC102+AC121+AC122+AC134+AC135+AC137+AC138+AC143+AC144+AC161+AC162+AC186+AC190+AC193+AC194+AC195+AC203+AC204+AC205+AC206+AC207+AC208+AC209+AC210+AC211+AC212</f>
        <v>3669</v>
      </c>
      <c r="AD8" s="13">
        <f>AD20+AD30+AD31+AD35+AD37+AD40+AD47+AD48+AD53+AD54+AD55+AD56+AD57+AD58+AD59+AD60+AD67+AD70+AD77+AD78+AD79+AD80+AD81+AD90+AD95+AD96+AD102+AD121+AD122+AD134+AD135+AD137+AD138+AD143+AD144+AD161+AD162+AD186+AD190+AD193+AD194+AD195+AD203+AD204+AD205+AD206+AD207+AD208+AD209+AD210+AD211+AD212</f>
        <v>3810</v>
      </c>
      <c r="AE8" s="13">
        <f>AE20+AE30+AE31+AE35+AE37+AE40+AE47+AE48+AE53+AE54+AE55+AE56+AE57+AE58+AE59+AE60+AE67+AE70+AE77+AE78+AE79+AE80+AE81+AE90+AE95+AE96+AE102+AE121+AE122+AE134+AE135+AE137+AE138+AE143+AE144+AE161+AE162+AE186+AE190+AE193+AE194+AE195+AE203+AE204+AE205+AE206+AE207+AE208+AE209+AE210+AE211+AE212</f>
        <v>0</v>
      </c>
      <c r="AF8" s="13">
        <f>AF20+AF30+AF31+AF35+AF37+AF40+AF47+AF48+AF53+AF54+AF55+AF56+AF57+AF58+AF59+AF60+AF67+AF70+AF77+AF78+AF79+AF80+AF81+AF90+AF95+AF96+AF102+AF121+AF122+AF134+AF135+AF137+AF138+AF143+AF144+AF161+AF162+AF186+AF190+AF193+AF194+AF195+AF203+AF204+AF205+AF206+AF207+AF208+AF209+AF210+AF211+AF212</f>
        <v>3810</v>
      </c>
      <c r="AG8" s="13">
        <f>AG20+AG30+AG31+AG35+AG37+AG40+AG47+AG48+AG53+AG54+AG55+AG56+AG57+AG58+AG59+AG60+AG67+AG70+AG77+AG78+AG79+AG80+AG81+AG90+AG95+AG96+AG102+AG121+AG122+AG134+AG135+AG137+AG138+AG143+AG144+AG161+AG162+AG186+AG190+AG193+AG194+AG195+AG203+AG204+AG205+AG206+AG207+AG208+AG209+AG210+AG211+AG212</f>
        <v>41100</v>
      </c>
      <c r="AH8" s="13">
        <f>AH20+AH30+AH31+AH35+AH37+AH40+AH47+AH48+AH53+AH54+AH55+AH56+AH57+AH58+AH59+AH60+AH67+AH70+AH77+AH78+AH79+AH80+AH81+AH90+AH95+AH96+AH102+AH121+AH122+AH134+AH135+AH137+AH138+AH143+AH144+AH161+AH162+AH186+AH190+AH193+AH194+AH195+AH203+AH204+AH205+AH206+AH207+AH208+AH209+AH210+AH211+AH212</f>
        <v>16100</v>
      </c>
      <c r="AI8" s="13">
        <f>AI20+AI30+AI31+AI35+AI37+AI40+AI47+AI48+AI53+AI54+AI55+AI56+AI57+AI58+AI59+AI60+AI67+AI70+AI77+AI78+AI79+AI80+AI81+AI90+AI95+AI96+AI102+AI121+AI122+AI134+AI135+AI137+AI138+AI143+AI144+AI161+AI162+AI186+AI190+AI193+AI194+AI195+AI203+AI204+AI205+AI206+AI207+AI208+AI209+AI210+AI211+AI212</f>
        <v>25000</v>
      </c>
      <c r="AJ8" s="13">
        <f>AJ20+AJ30+AJ31+AJ35+AJ37+AJ40+AJ47+AJ48+AJ53+AJ54+AJ55+AJ56+AJ57+AJ58+AJ59+AJ60+AJ67+AJ70+AJ77+AJ78+AJ79+AJ80+AJ81+AJ90+AJ95+AJ96+AJ102+AJ121+AJ122+AJ134+AJ135+AJ137+AJ138+AJ143+AJ144+AJ161+AJ162+AJ186+AJ190+AJ193+AJ194+AJ195+AJ203+AJ204+AJ205+AJ206+AJ207+AJ208+AJ209+AJ210+AJ211+AJ212</f>
        <v>0</v>
      </c>
      <c r="AK8" s="13">
        <f>AK20+AK30+AK31+AK35+AK37+AK40+AK47+AK48+AK53+AK54+AK55+AK56+AK57+AK58+AK59+AK60+AK67+AK70+AK77+AK78+AK79+AK80+AK81+AK90+AK95+AK96+AK102+AK121+AK122+AK134+AK135+AK137+AK138+AK143+AK144+AK161+AK162+AK186+AK190+AK193+AK194+AK195+AK203+AK204+AK205+AK206+AK207+AK208+AK209+AK210+AK211+AK212</f>
        <v>3100</v>
      </c>
      <c r="AL8" s="13" t="e">
        <f>AL20+AL30+AL31+AL35+AL37+AL40+AL47+AL48+AL53+AL54+AL55+AL56+AL57+AL58+AL59+AL60+AL67+AL70+AL77+AL78+AL79+AL80+AL81+AL90+AL95+AL96+AL102+AL121+AL122+AL134+AL135+AL137+AL138+AL143+AL144+AL161+AL162+AL186+AL190+AL193+AL194+AL195+AL203+AL204+AL205+AL206+AL207+AL208+AL209+AL210+AL211+AL212</f>
        <v>#VALUE!</v>
      </c>
      <c r="AM8" s="13">
        <f>AM20+AM30+AM31+AM35+AM37+AM40+AM47+AM48+AM53+AM54+AM55+AM56+AM57+AM58+AM59+AM60+AM67+AM70+AM77+AM78+AM79+AM80+AM81+AM90+AM95+AM96+AM102+AM121+AM122+AM134+AM135+AM137+AM138+AM143+AM144+AM161+AM162+AM186+AM190+AM193+AM194+AM195+AM203+AM204+AM205+AM206+AM207+AM208+AM209+AM210+AM211+AM212</f>
        <v>0</v>
      </c>
      <c r="AN8" s="13">
        <f>AN20+AN30+AN31+AN35+AN37+AN40+AN47+AN48+AN53+AN54+AN55+AN56+AN57+AN58+AN59+AN60+AN67+AN70+AN77+AN78+AN79+AN80+AN81+AN90+AN95+AN96+AN102+AN121+AN122+AN134+AN135+AN137+AN138+AN143+AN144+AN161+AN162+AN186+AN190+AN193+AN194+AN195+AN203+AN204+AN205+AN206+AN207+AN208+AN209+AN210+AN211+AN212</f>
        <v>0</v>
      </c>
      <c r="AO8" s="13">
        <f>AO20+AO30+AO31+AO35+AO37+AO40+AO47+AO48+AO53+AO54+AO55+AO56+AO57+AO58+AO59+AO60+AO67+AO70+AO77+AO78+AO79+AO80+AO81+AO90+AO95+AO96+AO102+AO121+AO122+AO134+AO135+AO137+AO138+AO143+AO144+AO161+AO162+AO186+AO190+AO193+AO194+AO195+AO203+AO204+AO205+AO206+AO207+AO208+AO209+AO210+AO211+AO212</f>
        <v>0</v>
      </c>
      <c r="AP8" s="13">
        <f>AP20+AP30+AP31+AP35+AP37+AP40+AP47+AP48+AP53+AP54+AP55+AP56+AP57+AP58+AP59+AP60+AP67+AP70+AP77+AP78+AP79+AP80+AP81+AP90+AP95+AP96+AP102+AP121+AP122+AP134+AP135+AP137+AP138+AP143+AP144+AP161+AP162+AP186+AP190+AP193+AP194+AP195+AP203+AP204+AP205+AP206+AP207+AP208+AP209+AP210+AP211+AP212</f>
        <v>0</v>
      </c>
      <c r="AQ8" s="13" t="e">
        <f>AQ20+AQ30+AQ31+AQ35+AQ37+AQ40+AQ47+AQ48+AQ53+AQ54+AQ55+AQ56+AQ57+AQ58+AQ59+AQ60+AQ67+AQ70+AQ77+AQ78+AQ79+AQ80+AQ81+AQ90+AQ95+AQ96+AQ102+AQ121+AQ122+AQ134+AQ135+AQ137+AQ138+AQ143+AQ144+AQ161+AQ162+AQ186+AQ190+AQ193+AQ194+AQ195+AQ203+AQ204+AQ205+AQ206+AQ207+AQ208+AQ209+AQ210+AQ211+AQ212</f>
        <v>#VALUE!</v>
      </c>
      <c r="AR8" s="13">
        <f>AR20+AR30+AR31+AR35+AR37+AR40+AR47+AR48+AR53+AR54+AR55+AR56+AR57+AR58+AR59+AR60+AR67+AR70+AR77+AR78+AR79+AR80+AR81+AR90+AR95+AR96+AR102+AR121+AR122+AR134+AR135+AR137+AR138+AR143+AR144+AR161+AR162+AR186+AR190+AR193+AR194+AR195+AR203+AR204+AR205+AR206+AR207+AR208+AR209+AR210+AR211+AR212</f>
        <v>7200</v>
      </c>
      <c r="AS8" s="13">
        <f>AS20+AS30+AS31+AS35+AS37+AS40+AS47+AS48+AS53+AS54+AS55+AS56+AS57+AS58+AS59+AS60+AS67+AS70+AS77+AS78+AS79+AS80+AS81+AS90+AS95+AS96+AS102+AS121+AS122+AS134+AS135+AS137+AS138+AS143+AS144+AS161+AS162+AS186+AS190+AS193+AS194+AS195+AS203+AS204+AS205+AS206+AS207+AS208+AS209+AS210+AS211+AS212</f>
        <v>955</v>
      </c>
      <c r="AT8" s="13">
        <f>AT20+AT30+AT31+AT35+AT37+AT40+AT47+AT48+AT53+AT54+AT55+AT56+AT57+AT58+AT59+AT60+AT67+AT70+AT77+AT78+AT79+AT80+AT81+AT90+AT95+AT96+AT102+AT121+AT122+AT134+AT135+AT137+AT138+AT143+AT144+AT161+AT162+AT186+AT190+AT193+AT194+AT195+AT203+AT204+AT205+AT206+AT207+AT208+AT209+AT210+AT211+AT212</f>
        <v>2405</v>
      </c>
      <c r="AU8" s="13">
        <f>AU20+AU30+AU31+AU35+AU37+AU40+AU47+AU48+AU53+AU54+AU55+AU56+AU57+AU58+AU59+AU60+AU67+AU70+AU77+AU78+AU79+AU80+AU81+AU90+AU95+AU96+AU102+AU121+AU122+AU134+AU135+AU137+AU138+AU143+AU144+AU161+AU162+AU186+AU190+AU193+AU194+AU195+AU203+AU204+AU205+AU206+AU207+AU208+AU209+AU210+AU211+AU212</f>
        <v>3840</v>
      </c>
      <c r="AV8" s="13" t="e">
        <f>AV20+AV30+AV31+AV35+AV37+AV40+AV47+AV48+AV53+AV54+AV55+AV56+AV57+AV58+AV59+AV60+AV67+AV70+AV77+AV78+AV79+AV80+AV81+AV90+AV95+AV96+AV102+AV121+AV122+AV134+AV135+AV137+AV138+AV143+AV144+AV161+AV162+AV186+AV190+AV193+AV194+AV195+AV203+AV204+AV205+AV206+AV207+AV208+AV209+AV210+AV211+AV212</f>
        <v>#VALUE!</v>
      </c>
      <c r="AW8" s="13">
        <f>AW20+AW30+AW31+AW35+AW37+AW40+AW47+AW48+AW53+AW54+AW55+AW56+AW57+AW58+AW59+AW60+AW67+AW70+AW77+AW78+AW79+AW80+AW81+AW90+AW95+AW96+AW102+AW121+AW122+AW134+AW135+AW137+AW138+AW143+AW144+AW161+AW162+AW186+AW190+AW193+AW194+AW195+AW203+AW204+AW205+AW206+AW207+AW208+AW209+AW210+AW211+AW212</f>
        <v>16971</v>
      </c>
      <c r="AX8" s="13">
        <f>AX20+AX30+AX31+AX35+AX37+AX40+AX47+AX48+AX53+AX54+AX55+AX56+AX57+AX58+AX59+AX60+AX67+AX70+AX77+AX78+AX79+AX80+AX81+AX90+AX95+AX96+AX102+AX121+AX122+AX134+AX135+AX137+AX138+AX143+AX144+AX161+AX162+AX186+AX190+AX193+AX194+AX195+AX203+AX204+AX205+AX206+AX207+AX208+AX209+AX210+AX211+AX212</f>
        <v>4232</v>
      </c>
      <c r="AY8" s="13">
        <f>AY20+AY30+AY31+AY35+AY37+AY40+AY47+AY48+AY53+AY54+AY55+AY56+AY57+AY58+AY59+AY60+AY67+AY70+AY77+AY78+AY79+AY80+AY81+AY90+AY95+AY96+AY102+AY121+AY122+AY134+AY135+AY137+AY138+AY143+AY144+AY161+AY162+AY186+AY190+AY193+AY194+AY195+AY203+AY204+AY205+AY206+AY207+AY208+AY209+AY210+AY211+AY212</f>
        <v>4845</v>
      </c>
      <c r="AZ8" s="13">
        <f>AZ20+AZ30+AZ31+AZ35+AZ37+AZ40+AZ47+AZ48+AZ53+AZ54+AZ55+AZ56+AZ57+AZ58+AZ59+AZ60+AZ67+AZ70+AZ77+AZ78+AZ79+AZ80+AZ81+AZ90+AZ95+AZ96+AZ102+AZ121+AZ122+AZ134+AZ135+AZ137+AZ138+AZ143+AZ144+AZ161+AZ162+AZ186+AZ190+AZ193+AZ194+AZ195+AZ203+AZ204+AZ205+AZ206+AZ207+AZ208+AZ209+AZ210+AZ211+AZ212</f>
        <v>7894</v>
      </c>
      <c r="BA8" s="13" t="e">
        <f>BA20+BA30+BA31+BA35+BA37+BA40+BA47+BA48+BA53+BA54+BA55+BA56+BA57+BA58+BA59+BA60+BA67+BA70+BA77+BA78+BA79+BA80+BA81+BA90+BA95+BA96+BA102+BA121+BA122+BA134+BA135+BA137+BA138+BA143+BA144+BA161+BA162+BA186+BA190+BA193+BA194+BA195+BA203+BA204+BA205+BA206+BA207+BA208+BA209+BA210+BA211+BA212</f>
        <v>#VALUE!</v>
      </c>
      <c r="BB8" s="13">
        <f>BB20+BB30+BB31+BB35+BB37+BB40+BB47+BB48+BB53+BB54+BB55+BB56+BB57+BB58+BB59+BB60+BB67+BB70+BB77+BB78+BB79+BB80+BB81+BB90+BB95+BB96+BB102+BB121+BB122+BB134+BB135+BB137+BB138+BB143+BB144+BB161+BB162+BB186+BB190+BB193+BB194+BB195+BB203+BB204+BB205+BB206+BB207+BB208+BB209+BB210+BB211+BB212</f>
        <v>50182</v>
      </c>
      <c r="BC8" s="13">
        <f>BC20+BC30+BC31+BC35+BC37+BC40+BC47+BC48+BC53+BC54+BC55+BC56+BC57+BC58+BC59+BC60+BC67+BC70+BC77+BC78+BC79+BC80+BC81+BC90+BC95+BC96+BC102+BC121+BC122+BC134+BC135+BC137+BC138+BC143+BC144+BC161+BC162+BC186+BC190+BC193+BC194+BC195+BC203+BC204+BC205+BC206+BC207+BC208+BC209+BC210+BC211+BC212</f>
        <v>5950</v>
      </c>
      <c r="BD8" s="13">
        <f>BD20+BD30+BD31+BD35+BD37+BD40+BD47+BD48+BD53+BD54+BD55+BD56+BD57+BD58+BD59+BD60+BD67+BD70+BD77+BD78+BD79+BD80+BD81+BD90+BD95+BD96+BD102+BD121+BD122+BD134+BD135+BD137+BD138+BD143+BD144+BD161+BD162+BD186+BD190+BD193+BD194+BD195+BD203+BD204+BD205+BD206+BD207+BD208+BD209+BD210+BD211+BD212</f>
        <v>21069</v>
      </c>
      <c r="BE8" s="13">
        <f>BE20+BE30+BE31+BE35+BE37+BE40+BE47+BE48+BE53+BE54+BE55+BE56+BE57+BE58+BE59+BE60+BE67+BE70+BE77+BE78+BE79+BE80+BE81+BE90+BE95+BE96+BE102+BE121+BE122+BE134+BE135+BE137+BE138+BE143+BE144+BE161+BE162+BE186+BE190+BE193+BE194+BE195+BE203+BE204+BE205+BE206+BE207+BE208+BE209+BE210+BE211+BE212</f>
        <v>23163</v>
      </c>
      <c r="BF8" s="13"/>
      <c r="BG8" s="11"/>
      <c r="BH8" s="10"/>
      <c r="BI8" s="10"/>
      <c r="BJ8" s="59"/>
      <c r="BK8" s="60"/>
      <c r="BL8" s="60"/>
    </row>
    <row r="9" s="2" customFormat="1" ht="68" customHeight="1" spans="1:64">
      <c r="A9" s="9"/>
      <c r="B9" s="10" t="s">
        <v>65</v>
      </c>
      <c r="C9" s="10"/>
      <c r="D9" s="10"/>
      <c r="E9" s="10"/>
      <c r="F9" s="10"/>
      <c r="G9" s="10"/>
      <c r="H9" s="32"/>
      <c r="I9" s="32"/>
      <c r="J9" s="13">
        <f>J11+J12+J13+J14+J16+J18+J22+J23+J24+J25+J26+J27+J33+J42+J43+J44+J50+J62+J63+J64+J65+J72+J73+J74+J83+J84+J85+J87+J92+J98+J99+J104+J105+J106+J107+J108+J109+J110+J111+J112+J113+J114+J115+J116+J117+J118+J124+J125+J126+J127+J128+J129+J131+J132+J140+J146+J148+J149+J150+J152+J153+J155+J156+J157+J158+J164+J165+J166+J167+J169+J170+J171+J172+J174+J175+J176+J177+J178+J180+J182+J183+J188+J197+J198+J199+J200+J214+J215+J216+J217+J218+J219+J220+J221+J222+J223+J224+J225+J226+J227</f>
        <v>533900</v>
      </c>
      <c r="K9" s="13">
        <f t="shared" ref="K9:BF9" si="3">K11+K12+K13+K14+K16+K18+K22+K23+K24+K25+K26+K27+K33+K42+K43+K44+K50+K62+K63+K64+K65+K72+K73+K74+K83+K84+K85+K87+K92+K98+K99+K104+K105+K106+K107+K108+K109+K110+K111+K112+K113+K114+K115+K116+K117+K118+K124+K125+K126+K127+K128+K129+K131+K132+K140+K146+K148+K149+K150+K152+K153+K155+K156+K157+K158+K164+K165+K166+K167+K169+K170+K171+K172+K174+K175+K176+K177+K178+K180+K182+K183+K188+K197+K198+K199+K200+K214+K215+K216+K217+K218+K219+K220+K221+K222+K223+K224+K225+K226+K227+K229</f>
        <v>67640</v>
      </c>
      <c r="L9" s="13">
        <f>L11+L12+L13+L14+L16+L18+L22+L23+L24+L25+L26+L27+L33+L42+L43+L44+L50+L62+L63+L64+L65+L72+L73+L74+L83+L84+L85+L87+L92+L98+L99+L104+L105+L106+L107+L108+L109+L110+L111+L112+L113+L114+L115+L116+L117+L118+L124+L125+L126+L127+L128+L129+L131+L132+L140+L146+L148+L149+L150+L152+L153+L155+L156+L157+L158+L164+L165+L166+L167+L169+L170+L171+L172+L174+L175+L176+L177+L178+L180+L182+L183+L188+L197+L198+L199+L200+L214+L215+L216+L217+L218+L219+L220+L221+L222+L223+L224+L225+L226+L227+L229</f>
        <v>44447</v>
      </c>
      <c r="M9" s="13">
        <f>M11+M12+M13+M14+M16+M18+M22+M23+M24+M25+M26+M27+M33+M42+M43+M44+M50+M62+M63+M64+M65+M72+M73+M74+M83+M84+M85+M87+M92+M98+M99+M104+M105+M106+M107+M108+M109+M110+M111+M112+M113+M114+M115+M116+M117+M118+M124+M125+M126+M127+M128+M129+M131+M132+M140+M146+M148+M149+M150+M152+M153+M155+M156+M157+M158+M164+M165+M166+M167+M169+M170+M171+M172+M174+M175+M176+M177+M178+M180+M182+M183+M188+M197+M198+M199+M200+M214+M215+M216+M217+M218+M219+M220+M221+M222+M223+M224+M225+M226+M227</f>
        <v>421813</v>
      </c>
      <c r="N9" s="13">
        <f>N11+N12+N13+N14+N16+N18+N22+N23+N24+N25+N26+N27+N33+N42+N43+N44+N50+N62+N63+N64+N65+N72+N73+N74+N83+N84+N85+N87+N92+N98+N99+N104+N105+N106+N107+N108+N109+N110+N111+N112+N113+N114+N115+N116+N117+N118+N124+N125+N126+N127+N128+N129+N131+N132+N140+N146+N148+N149+N150+N152+N153+N155+N156+N157+N158+N164+N165+N166+N167+N169+N170+N171+N172+N174+N175+N176+N177+N178+N180+N182+N183+N188+N197+N198+N199+N200+N214+N215+N216+N217+N218+N219+N220+N221+N222+N223+N224+N225+N226+N227+N229</f>
        <v>0</v>
      </c>
      <c r="O9" s="44">
        <f>P9/J9*100%</f>
        <v>0.449458700131111</v>
      </c>
      <c r="P9" s="13">
        <f>P11+P12+P13+P14+P16+P18+P22+P23+P24+P25+P26+P27+P33+P42+P43+P44+P50+P62+P63+P64+P65+P72+P73+P74+P83+P84+P85+P87+P92+P98+P99+P104+P105+P106+P107+P108+P109+P110+P111+P112+P113+P114+P115+P116+P117+P118+P124+P125+P126+P127+P128+P129+P131+P132+P140+P146+P148+P149+P150+P152+P153+P155+P156+P157+P158+P164+P165+P166+P167+P169+P170+P171+P172+P174+P175+P176+P177+P178+P180+P182+P183+P188+P197+P198+P199+P200+P214+P215+P216+P217+P218+P219+P220+P221+P222+P223+P224+P225+P226+P227+P229</f>
        <v>239966</v>
      </c>
      <c r="Q9" s="13">
        <f>Q11+Q12+Q13+Q14+Q16+Q18+Q22+Q23+Q24+Q25+Q26+Q27+Q33+Q42+Q43+Q44+Q50+Q62+Q63+Q64+Q65+Q72+Q73+Q74+Q83+Q84+Q85+Q87+Q92+Q98+Q99+Q104+Q105+Q106+Q107+Q108+Q109+Q110+Q111+Q112+Q113+Q114+Q115+Q116+Q117+Q118+Q124+Q125+Q126+Q127+Q128+Q129+Q131+Q132+Q140+Q146+Q148+Q149+Q150+Q152+Q153+Q155+Q156+Q157+Q158+Q164+Q165+Q166+Q167+Q169+Q170+Q171+Q172+Q174+Q175+Q176+Q177+Q178+Q180+Q182+Q183+Q188+Q197+Q198+Q199+Q200+Q214+Q215+Q216+Q217+Q218+Q219+Q220+Q221+Q222+Q223+Q224+Q225+Q226+Q227+Q229</f>
        <v>197843</v>
      </c>
      <c r="R9" s="13">
        <f>R11+R12+R13+R14+R16+R18+R22+R23+R24+R25+R26+R27+R33+R42+R43+R44+R50+R62+R63+R64+R65+R72+R73+R74+R83+R84+R85+R87+R92+R98+R99+R104+R105+R106+R107+R108+R109+R110+R111+R112+R113+R114+R115+R116+R117+R118+R124+R125+R126+R127+R128+R129+R131+R132+R140+R146+R148+R149+R150+R152+R153+R155+R156+R157+R158+R164+R165+R166+R167+R169+R170+R171+R172+R174+R175+R176+R177+R178+R180+R182+R183+R188+R197+R198+R199+R200+R214+R215+R216+R217+R218+R219+R220+R221+R222+R223+R224+R225+R226+R227+R229</f>
        <v>54352</v>
      </c>
      <c r="S9" s="13">
        <f>S11+S12+S13+S14+S16+S18+S22+S23+S24+S25+S26+S27+S33+S42+S43+S44+S50+S62+S63+S64+S65+S72+S73+S74+S83+S84+S85+S87+S92+S98+S99+S104+S105+S106+S107+S108+S109+S110+S111+S112+S113+S114+S115+S116+S117+S118+S124+S125+S126+S127+S128+S129+S131+S132+S140+S146+S148+S149+S150+S152+S153+S155+S156+S157+S158+S164+S165+S166+S167+S169+S170+S171+S172+S174+S175+S176+S177+S178+S180+S182+S183+S188+S197+S198+S199+S200+S214+S215+S216+S217+S218+S219+S220+S221+S222+S223+S224+S225+S226+S227+S229</f>
        <v>37744</v>
      </c>
      <c r="T9" s="13">
        <f>T11+T12+T13+T14+T16+T18+T22+T23+T24+T25+T26+T27+T33+T42+T43+T44+T50+T62+T63+T64+T65+T72+T73+T74+T83+T84+T85+T87+T92+T98+T99+T104+T105+T106+T107+T108+T109+T110+T111+T112+T113+T114+T115+T116+T117+T118+T124+T125+T126+T127+T128+T129+T131+T132+T140+T146+T148+T149+T150+T152+T153+T155+T156+T157+T158+T164+T165+T166+T167+T169+T170+T171+T172+T174+T175+T176+T177+T178+T180+T182+T183+T188+T197+T198+T199+T200+T214+T215+T216+T217+T218+T219+T220+T221+T222+T223+T224+T225+T226+T227+T229</f>
        <v>95747</v>
      </c>
      <c r="U9" s="13">
        <f>U11+U12+U13+U14+U16+U18+U22+U23+U24+U25+U26+U27+U33+U42+U43+U44+U50+U62+U63+U64+U65+U72+U73+U74+U83+U84+U85+U87+U92+U98+U99+U104+U105+U106+U107+U108+U109+U110+U111+U112+U113+U114+U115+U116+U117+U118+U124+U125+U126+U127+U128+U129+U131+U132+U140+U146+U148+U149+U150+U152+U153+U155+U156+U157+U158+U164+U165+U166+U167+U169+U170+U171+U172+U174+U175+U176+U177+U178+U180+U182+U183+U188+U197+U198+U199+U200+U214+U215+U216+U217+U218+U219+U220+U221+U222+U223+U224+U225+U226+U227+U229</f>
        <v>10000</v>
      </c>
      <c r="V9" s="13">
        <f>V11+V12+V13+V14+V16+V18+V22+V23+V24+V25+V26+V27+V33+V42+V43+V44+V50+V62+V63+V64+V65+V72+V73+V74+V83+V84+V85+V87+V92+V98+V99+V104+V105+V106+V107+V108+V109+V110+V111+V112+V113+V114+V115+V116+V117+V118+V124+V125+V126+V127+V128+V129+V131+V132+V140+V146+V148+V149+V150+V152+V153+V155+V156+V157+V158+V164+V165+V166+V167+V169+V170+V171+V172+V174+V175+V176+V177+V178+V180+V182+V183+V188+V197+V198+V199+V200+V214+V215+V216+V217+V218+V219+V220+V221+V222+V223+V224+V225+V226+V227+V229</f>
        <v>172710</v>
      </c>
      <c r="W9" s="13">
        <f>W11+W12+W13+W14+W16+W18+W22+W23+W24+W25+W26+W27+W33+W42+W43+W44+W50+W62+W63+W64+W65+W72+W73+W74+W83+W84+W85+W87+W92+W98+W99+W104+W105+W106+W107+W108+W109+W110+W111+W112+W113+W114+W115+W116+W117+W118+W124+W125+W126+W127+W128+W129+W131+W132+W140+W146+W148+W149+W150+W152+W153+W155+W156+W157+W158+W164+W165+W166+W167+W169+W170+W171+W172+W174+W175+W176+W177+W178+W180+W182+W183+W188+W197+W198+W199+W200+W214+W215+W216+W217+W218+W219+W220+W221+W222+W223+W224+W225+W226+W227+W229</f>
        <v>39124</v>
      </c>
      <c r="X9" s="13">
        <f>X11+X12+X13+X14+X16+X18+X22+X23+X24+X25+X26+X27+X33+X42+X43+X44+X50+X62+X63+X64+X65+X72+X73+X74+X83+X84+X85+X87+X92+X98+X99+X104+X105+X106+X107+X108+X109+X110+X111+X112+X113+X114+X115+X116+X117+X118+X124+X125+X126+X127+X128+X129+X131+X132+X140+X146+X148+X149+X150+X152+X153+X155+X156+X157+X158+X164+X165+X166+X167+X169+X170+X171+X172+X174+X175+X176+X177+X178+X180+X182+X183+X188+X197+X198+X199+X200+X214+X215+X216+X217+X218+X219+X220+X221+X222+X223+X224+X225+X226+X227+X229</f>
        <v>31864</v>
      </c>
      <c r="Y9" s="13">
        <f>Y11+Y12+Y13+Y14+Y16+Y18+Y22+Y23+Y24+Y25+Y26+Y27+Y33+Y42+Y43+Y44+Y50+Y62+Y63+Y64+Y65+Y72+Y73+Y74+Y83+Y84+Y85+Y87+Y92+Y98+Y99+Y104+Y105+Y106+Y107+Y108+Y109+Y110+Y111+Y112+Y113+Y114+Y115+Y116+Y117+Y118+Y124+Y125+Y126+Y127+Y128+Y129+Y131+Y132+Y140+Y146+Y148+Y149+Y150+Y152+Y153+Y155+Y156+Y157+Y158+Y164+Y165+Y166+Y167+Y169+Y170+Y171+Y172+Y174+Y175+Y176+Y177+Y178+Y180+Y182+Y183+Y188+Y197+Y198+Y199+Y200+Y214+Y215+Y216+Y217+Y218+Y219+Y220+Y221+Y222+Y223+Y224+Y225+Y226+Y227+Y229</f>
        <v>93914</v>
      </c>
      <c r="Z9" s="13">
        <f>Z11+Z12+Z13+Z14+Z16+Z18+Z22+Z23+Z24+Z25+Z26+Z27+Z33+Z42+Z43+Z44+Z50+Z62+Z63+Z64+Z65+Z72+Z73+Z74+Z83+Z84+Z85+Z87+Z92+Z98+Z99+Z104+Z105+Z106+Z107+Z108+Z109+Z110+Z111+Z112+Z113+Z114+Z115+Z116+Z117+Z118+Z124+Z125+Z126+Z127+Z128+Z129+Z131+Z132+Z140+Z146+Z148+Z149+Z150+Z152+Z153+Z155+Z156+Z157+Z158+Z164+Z165+Z166+Z167+Z169+Z170+Z171+Z172+Z174+Z175+Z176+Z177+Z178+Z180+Z182+Z183+Z188+Z197+Z198+Z199+Z200+Z214+Z215+Z216+Z217+Z218+Z219+Z220+Z221+Z222+Z223+Z224+Z225+Z226+Z227+Z229</f>
        <v>7808</v>
      </c>
      <c r="AA9" s="13">
        <f>AA11+AA12+AA13+AA14+AA16+AA18+AA22+AA23+AA24+AA25+AA26+AA27+AA33+AA42+AA43+AA44+AA50+AA62+AA63+AA64+AA65+AA72+AA73+AA74+AA83+AA84+AA85+AA87+AA92+AA98+AA99+AA104+AA105+AA106+AA107+AA108+AA109+AA110+AA111+AA112+AA113+AA114+AA115+AA116+AA117+AA118+AA124+AA125+AA126+AA127+AA128+AA129+AA131+AA132+AA140+AA146+AA148+AA149+AA150+AA152+AA153+AA155+AA156+AA157+AA158+AA164+AA165+AA166+AA167+AA169+AA170+AA171+AA172+AA174+AA175+AA176+AA177+AA178+AA180+AA182+AA183+AA188+AA197+AA198+AA199+AA200+AA214+AA215+AA216+AA217+AA218+AA219+AA220+AA221+AA222+AA223+AA224+AA225+AA226+AA227+AA229</f>
        <v>104940</v>
      </c>
      <c r="AB9" s="13">
        <f>AB11+AB12+AB13+AB14+AB16+AB18+AB22+AB23+AB24+AB25+AB26+AB27+AB33+AB42+AB43+AB44+AB50+AB62+AB63+AB64+AB65+AB72+AB73+AB74+AB83+AB84+AB85+AB87+AB92+AB98+AB99+AB104+AB105+AB106+AB107+AB108+AB109+AB110+AB111+AB112+AB113+AB114+AB115+AB116+AB117+AB118+AB124+AB125+AB126+AB127+AB128+AB129+AB131+AB132+AB140+AB146+AB148+AB149+AB150+AB152+AB153+AB155+AB156+AB157+AB158+AB164+AB165+AB166+AB167+AB169+AB170+AB171+AB172+AB174+AB175+AB176+AB177+AB178+AB180+AB182+AB183+AB188+AB197+AB198+AB199+AB200+AB214+AB215+AB216+AB217+AB218+AB219+AB220+AB221+AB222+AB223+AB224+AB225+AB226+AB227+AB229</f>
        <v>20178</v>
      </c>
      <c r="AC9" s="13">
        <f>AC11+AC12+AC13+AC14+AC16+AC18+AC22+AC23+AC24+AC25+AC26+AC27+AC33+AC42+AC43+AC44+AC50+AC62+AC63+AC64+AC65+AC72+AC73+AC74+AC83+AC84+AC85+AC87+AC92+AC98+AC99+AC104+AC105+AC106+AC107+AC108+AC109+AC110+AC111+AC112+AC113+AC114+AC115+AC116+AC117+AC118+AC124+AC125+AC126+AC127+AC128+AC129+AC131+AC132+AC140+AC146+AC148+AC149+AC150+AC152+AC153+AC155+AC156+AC157+AC158+AC164+AC165+AC166+AC167+AC169+AC170+AC171+AC172+AC174+AC175+AC176+AC177+AC178+AC180+AC182+AC183+AC188+AC197+AC198+AC199+AC200+AC214+AC215+AC216+AC217+AC218+AC219+AC220+AC221+AC222+AC223+AC224+AC225+AC226+AC227+AC229</f>
        <v>8642</v>
      </c>
      <c r="AD9" s="13">
        <f>AD11+AD12+AD13+AD14+AD16+AD18+AD22+AD23+AD24+AD25+AD26+AD27+AD33+AD42+AD43+AD44+AD50+AD62+AD63+AD64+AD65+AD72+AD73+AD74+AD83+AD84+AD85+AD87+AD92+AD98+AD99+AD104+AD105+AD106+AD107+AD108+AD109+AD110+AD111+AD112+AD113+AD114+AD115+AD116+AD117+AD118+AD124+AD125+AD126+AD127+AD128+AD129+AD131+AD132+AD140+AD146+AD148+AD149+AD150+AD152+AD153+AD155+AD156+AD157+AD158+AD164+AD165+AD166+AD167+AD169+AD170+AD171+AD172+AD174+AD175+AD176+AD177+AD178+AD180+AD182+AD183+AD188+AD197+AD198+AD199+AD200+AD214+AD215+AD216+AD217+AD218+AD219+AD220+AD221+AD222+AD223+AD224+AD225+AD226+AD227+AD229</f>
        <v>12290</v>
      </c>
      <c r="AE9" s="13">
        <f>AE11+AE12+AE13+AE14+AE16+AE18+AE22+AE23+AE24+AE25+AE26+AE27+AE33+AE42+AE43+AE44+AE50+AE62+AE63+AE64+AE65+AE72+AE73+AE74+AE83+AE84+AE85+AE87+AE92+AE98+AE99+AE104+AE105+AE106+AE107+AE108+AE109+AE110+AE111+AE112+AE113+AE114+AE115+AE116+AE117+AE118+AE124+AE125+AE126+AE127+AE128+AE129+AE131+AE132+AE140+AE146+AE148+AE149+AE150+AE152+AE153+AE155+AE156+AE157+AE158+AE164+AE165+AE166+AE167+AE169+AE170+AE171+AE172+AE174+AE175+AE176+AE177+AE178+AE180+AE182+AE183+AE188+AE197+AE198+AE199+AE200+AE214+AE215+AE216+AE217+AE218+AE219+AE220+AE221+AE222+AE223+AE224+AE225+AE226+AE227+AE229</f>
        <v>0</v>
      </c>
      <c r="AF9" s="13">
        <f>AF11+AF12+AF13+AF14+AF16+AF18+AF22+AF23+AF24+AF25+AF26+AF27+AF33+AF42+AF43+AF44+AF50+AF62+AF63+AF64+AF65+AF72+AF73+AF74+AF83+AF84+AF85+AF87+AF92+AF98+AF99+AF104+AF105+AF106+AF107+AF108+AF109+AF110+AF111+AF112+AF113+AF114+AF115+AF116+AF117+AF118+AF124+AF125+AF126+AF127+AF128+AF129+AF131+AF132+AF140+AF146+AF148+AF149+AF150+AF152+AF153+AF155+AF156+AF157+AF158+AF164+AF165+AF166+AF167+AF169+AF170+AF171+AF172+AF174+AF175+AF176+AF177+AF178+AF180+AF182+AF183+AF188+AF197+AF198+AF199+AF200+AF214+AF215+AF216+AF217+AF218+AF219+AF220+AF221+AF222+AF223+AF224+AF225+AF226+AF227+AF229</f>
        <v>12290</v>
      </c>
      <c r="AG9" s="13">
        <f>AG11+AG12+AG13+AG14+AG16+AG18+AG22+AG23+AG24+AG25+AG26+AG27+AG33+AG42+AG43+AG44+AG50+AG62+AG63+AG64+AG65+AG72+AG73+AG74+AG83+AG84+AG85+AG87+AG92+AG98+AG99+AG104+AG105+AG106+AG107+AG108+AG109+AG110+AG111+AG112+AG113+AG114+AG115+AG116+AG117+AG118+AG124+AG125+AG126+AG127+AG128+AG129+AG131+AG132+AG140+AG146+AG148+AG149+AG150+AG152+AG153+AG155+AG156+AG157+AG158+AG164+AG165+AG166+AG167+AG169+AG170+AG171+AG172+AG174+AG175+AG176+AG177+AG178+AG180+AG182+AG183+AG188+AG197+AG198+AG199+AG200+AG214+AG215+AG216+AG217+AG218+AG219+AG220+AG221+AG222+AG223+AG224+AG225+AG226+AG227+AG229</f>
        <v>63830</v>
      </c>
      <c r="AH9" s="13">
        <f>AH11+AH12+AH13+AH14+AH16+AH18+AH22+AH23+AH24+AH25+AH26+AH27+AH33+AH42+AH43+AH44+AH50+AH62+AH63+AH64+AH65+AH72+AH73+AH74+AH83+AH84+AH85+AH87+AH92+AH98+AH99+AH104+AH105+AH106+AH107+AH108+AH109+AH110+AH111+AH112+AH113+AH114+AH115+AH116+AH117+AH118+AH124+AH125+AH126+AH127+AH128+AH129+AH131+AH132+AH140+AH146+AH148+AH149+AH150+AH152+AH153+AH155+AH156+AH157+AH158+AH164+AH165+AH166+AH167+AH169+AH170+AH171+AH172+AH174+AH175+AH176+AH177+AH178+AH180+AH182+AH183+AH188+AH197+AH198+AH199+AH200+AH214+AH215+AH216+AH217+AH218+AH219+AH220+AH221+AH222+AH223+AH224+AH225+AH226+AH227+AH229</f>
        <v>63830</v>
      </c>
      <c r="AI9" s="13">
        <f>AI11+AI12+AI13+AI14+AI16+AI18+AI22+AI23+AI24+AI25+AI26+AI27+AI33+AI42+AI43+AI44+AI50+AI62+AI63+AI64+AI65+AI72+AI73+AI74+AI83+AI84+AI85+AI87+AI92+AI98+AI99+AI104+AI105+AI106+AI107+AI108+AI109+AI110+AI111+AI112+AI113+AI114+AI115+AI116+AI117+AI118+AI124+AI125+AI126+AI127+AI128+AI129+AI131+AI132+AI140+AI146+AI148+AI149+AI150+AI152+AI153+AI155+AI156+AI157+AI158+AI164+AI165+AI166+AI167+AI169+AI170+AI171+AI172+AI174+AI175+AI176+AI177+AI178+AI180+AI182+AI183+AI188+AI197+AI198+AI199+AI200+AI214+AI215+AI216+AI217+AI218+AI219+AI220+AI221+AI222+AI223+AI224+AI225+AI226+AI227+AI229</f>
        <v>0</v>
      </c>
      <c r="AJ9" s="13">
        <f>AJ11+AJ12+AJ13+AJ14+AJ16+AJ18+AJ22+AJ23+AJ24+AJ25+AJ26+AJ27+AJ33+AJ42+AJ43+AJ44+AJ50+AJ62+AJ63+AJ64+AJ65+AJ72+AJ73+AJ74+AJ83+AJ84+AJ85+AJ87+AJ92+AJ98+AJ99+AJ104+AJ105+AJ106+AJ107+AJ108+AJ109+AJ110+AJ111+AJ112+AJ113+AJ114+AJ115+AJ116+AJ117+AJ118+AJ124+AJ125+AJ126+AJ127+AJ128+AJ129+AJ131+AJ132+AJ140+AJ146+AJ148+AJ149+AJ150+AJ152+AJ153+AJ155+AJ156+AJ157+AJ158+AJ164+AJ165+AJ166+AJ167+AJ169+AJ170+AJ171+AJ172+AJ174+AJ175+AJ176+AJ177+AJ178+AJ180+AJ182+AJ183+AJ188+AJ197+AJ198+AJ199+AJ200+AJ214+AJ215+AJ216+AJ217+AJ218+AJ219+AJ220+AJ221+AJ222+AJ223+AJ224+AJ225+AJ226+AJ227+AJ229</f>
        <v>0</v>
      </c>
      <c r="AK9" s="13">
        <f>AK11+AK12+AK13+AK14+AK16+AK18+AK22+AK23+AK24+AK25+AK26+AK27+AK33+AK42+AK43+AK44+AK50+AK62+AK63+AK64+AK65+AK72+AK73+AK74+AK83+AK84+AK85+AK87+AK92+AK98+AK99+AK104+AK105+AK106+AK107+AK108+AK109+AK110+AK111+AK112+AK113+AK114+AK115+AK116+AK117+AK118+AK124+AK125+AK126+AK127+AK128+AK129+AK131+AK132+AK140+AK146+AK148+AK149+AK150+AK152+AK153+AK155+AK156+AK157+AK158+AK164+AK165+AK166+AK167+AK169+AK170+AK171+AK172+AK174+AK175+AK176+AK177+AK178+AK180+AK182+AK183+AK188+AK197+AK198+AK199+AK200+AK214+AK215+AK216+AK217+AK218+AK219+AK220+AK221+AK222+AK223+AK224+AK225+AK226+AK227+AK229</f>
        <v>0</v>
      </c>
      <c r="AL9" s="13" t="e">
        <f>AL11+AL12+AL13+AL14+AL16+AL18+AL22+AL23+AL24+AL25+AL26+AL27+AL33+AL42+AL43+AL44+AL50+AL62+AL63+AL64+AL65+AL72+AL73+AL74+AL83+AL84+AL85+AL87+AL92+AL98+AL99+AL104+AL105+AL106+AL107+AL108+AL109+AL110+AL111+AL112+AL113+AL114+AL115+AL116+AL117+AL118+AL124+AL125+AL126+AL127+AL128+AL129+AL131+AL132+AL140+AL146+AL148+AL149+AL150+AL152+AL153+AL155+AL156+AL157+AL158+AL164+AL165+AL166+AL167+AL169+AL170+AL171+AL172+AL174+AL175+AL176+AL177+AL178+AL180+AL182+AL183+AL188+AL197+AL198+AL199+AL200+AL214+AL215+AL216+AL217+AL218+AL219+AL220+AL221+AL222+AL223+AL224+AL225+AL226+AL227+AL229</f>
        <v>#VALUE!</v>
      </c>
      <c r="AM9" s="13">
        <f>AM11+AM12+AM13+AM14+AM16+AM18+AM22+AM23+AM24+AM25+AM26+AM27+AM33+AM42+AM43+AM44+AM50+AM62+AM63+AM64+AM65+AM72+AM73+AM74+AM83+AM84+AM85+AM87+AM92+AM98+AM99+AM104+AM105+AM106+AM107+AM108+AM109+AM110+AM111+AM112+AM113+AM114+AM115+AM116+AM117+AM118+AM124+AM125+AM126+AM127+AM128+AM129+AM131+AM132+AM140+AM146+AM148+AM149+AM150+AM152+AM153+AM155+AM156+AM157+AM158+AM164+AM165+AM166+AM167+AM169+AM170+AM171+AM172+AM174+AM175+AM176+AM177+AM178+AM180+AM182+AM183+AM188+AM197+AM198+AM199+AM200+AM214+AM215+AM216+AM217+AM218+AM219+AM220+AM221+AM222+AM223+AM224+AM225+AM226+AM227+AM229</f>
        <v>23988</v>
      </c>
      <c r="AN9" s="13">
        <f>AN11+AN12+AN13+AN14+AN16+AN18+AN22+AN23+AN24+AN25+AN26+AN27+AN33+AN42+AN43+AN44+AN50+AN62+AN63+AN64+AN65+AN72+AN73+AN74+AN83+AN84+AN85+AN87+AN92+AN98+AN99+AN104+AN105+AN106+AN107+AN108+AN109+AN110+AN111+AN112+AN113+AN114+AN115+AN116+AN117+AN118+AN124+AN125+AN126+AN127+AN128+AN129+AN131+AN132+AN140+AN146+AN148+AN149+AN150+AN152+AN153+AN155+AN156+AN157+AN158+AN164+AN165+AN166+AN167+AN169+AN170+AN171+AN172+AN174+AN175+AN176+AN177+AN178+AN180+AN182+AN183+AN188+AN197+AN198+AN199+AN200+AN214+AN215+AN216+AN217+AN218+AN219+AN220+AN221+AN222+AN223+AN224+AN225+AN226+AN227+AN229</f>
        <v>8970</v>
      </c>
      <c r="AO9" s="13">
        <f>AO11+AO12+AO13+AO14+AO16+AO18+AO22+AO23+AO24+AO25+AO26+AO27+AO33+AO42+AO43+AO44+AO50+AO62+AO63+AO64+AO65+AO72+AO73+AO74+AO83+AO84+AO85+AO87+AO92+AO98+AO99+AO104+AO105+AO106+AO107+AO108+AO109+AO110+AO111+AO112+AO113+AO114+AO115+AO116+AO117+AO118+AO124+AO125+AO126+AO127+AO128+AO129+AO131+AO132+AO140+AO146+AO148+AO149+AO150+AO152+AO153+AO155+AO156+AO157+AO158+AO164+AO165+AO166+AO167+AO169+AO170+AO171+AO172+AO174+AO175+AO176+AO177+AO178+AO180+AO182+AO183+AO188+AO197+AO198+AO199+AO200+AO214+AO215+AO216+AO217+AO218+AO219+AO220+AO221+AO222+AO223+AO224+AO225+AO226+AO227+AO229</f>
        <v>150</v>
      </c>
      <c r="AP9" s="13">
        <f>AP11+AP12+AP13+AP14+AP16+AP18+AP22+AP23+AP24+AP25+AP26+AP27+AP33+AP42+AP43+AP44+AP50+AP62+AP63+AP64+AP65+AP72+AP73+AP74+AP83+AP84+AP85+AP87+AP92+AP98+AP99+AP104+AP105+AP106+AP107+AP108+AP109+AP110+AP111+AP112+AP113+AP114+AP115+AP116+AP117+AP118+AP124+AP125+AP126+AP127+AP128+AP129+AP131+AP132+AP140+AP146+AP148+AP149+AP150+AP152+AP153+AP155+AP156+AP157+AP158+AP164+AP165+AP166+AP167+AP169+AP170+AP171+AP172+AP174+AP175+AP176+AP177+AP178+AP180+AP182+AP183+AP188+AP197+AP198+AP199+AP200+AP214+AP215+AP216+AP217+AP218+AP219+AP220+AP221+AP222+AP223+AP224+AP225+AP226+AP227+AP229</f>
        <v>14868</v>
      </c>
      <c r="AQ9" s="13" t="e">
        <f>AQ11+AQ12+AQ13+AQ14+AQ16+AQ18+AQ22+AQ23+AQ24+AQ25+AQ26+AQ27+AQ33+AQ42+AQ43+AQ44+AQ50+AQ62+AQ63+AQ64+AQ65+AQ72+AQ73+AQ74+AQ83+AQ84+AQ85+AQ87+AQ92+AQ98+AQ99+AQ104+AQ105+AQ106+AQ107+AQ108+AQ109+AQ110+AQ111+AQ112+AQ113+AQ114+AQ115+AQ116+AQ117+AQ118+AQ124+AQ125+AQ126+AQ127+AQ128+AQ129+AQ131+AQ132+AQ140+AQ146+AQ148+AQ149+AQ150+AQ152+AQ153+AQ155+AQ156+AQ157+AQ158+AQ164+AQ165+AQ166+AQ167+AQ169+AQ170+AQ171+AQ172+AQ174+AQ175+AQ176+AQ177+AQ178+AQ180+AQ182+AQ183+AQ188+AQ197+AQ198+AQ199+AQ200+AQ214+AQ215+AQ216+AQ217+AQ218+AQ219+AQ220+AQ221+AQ222+AQ223+AQ224+AQ225+AQ226+AQ227+AQ229</f>
        <v>#VALUE!</v>
      </c>
      <c r="AR9" s="13">
        <f>AR11+AR12+AR13+AR14+AR16+AR18+AR22+AR23+AR24+AR25+AR26+AR27+AR33+AR42+AR43+AR44+AR50+AR62+AR63+AR64+AR65+AR72+AR73+AR74+AR83+AR84+AR85+AR87+AR92+AR98+AR99+AR104+AR105+AR106+AR107+AR108+AR109+AR110+AR111+AR112+AR113+AR114+AR115+AR116+AR117+AR118+AR124+AR125+AR126+AR127+AR128+AR129+AR131+AR132+AR140+AR146+AR148+AR149+AR150+AR152+AR153+AR155+AR156+AR157+AR158+AR164+AR165+AR166+AR167+AR169+AR170+AR171+AR172+AR174+AR175+AR176+AR177+AR178+AR180+AR182+AR183+AR188+AR197+AR198+AR199+AR200+AR214+AR215+AR216+AR217+AR218+AR219+AR220+AR221+AR222+AR223+AR224+AR225+AR226+AR227+AR229</f>
        <v>39043</v>
      </c>
      <c r="AS9" s="13">
        <f>AS11+AS12+AS13+AS14+AS16+AS18+AS22+AS23+AS24+AS25+AS26+AS27+AS33+AS42+AS43+AS44+AS50+AS62+AS63+AS64+AS65+AS72+AS73+AS74+AS83+AS84+AS85+AS87+AS92+AS98+AS99+AS104+AS105+AS106+AS107+AS108+AS109+AS110+AS111+AS112+AS113+AS114+AS115+AS116+AS117+AS118+AS124+AS125+AS126+AS127+AS128+AS129+AS131+AS132+AS140+AS146+AS148+AS149+AS150+AS152+AS153+AS155+AS156+AS157+AS158+AS164+AS165+AS166+AS167+AS169+AS170+AS171+AS172+AS174+AS175+AS176+AS177+AS178+AS180+AS182+AS183+AS188+AS197+AS198+AS199+AS200+AS214+AS215+AS216+AS217+AS218+AS219+AS220+AS221+AS222+AS223+AS224+AS225+AS226+AS227+AS229</f>
        <v>14181</v>
      </c>
      <c r="AT9" s="13">
        <f>AT11+AT12+AT13+AT14+AT16+AT18+AT22+AT23+AT24+AT25+AT26+AT27+AT33+AT42+AT43+AT44+AT50+AT62+AT63+AT64+AT65+AT72+AT73+AT74+AT83+AT84+AT85+AT87+AT92+AT98+AT99+AT104+AT105+AT106+AT107+AT108+AT109+AT110+AT111+AT112+AT113+AT114+AT115+AT116+AT117+AT118+AT124+AT125+AT126+AT127+AT128+AT129+AT131+AT132+AT140+AT146+AT148+AT149+AT150+AT152+AT153+AT155+AT156+AT157+AT158+AT164+AT165+AT166+AT167+AT169+AT170+AT171+AT172+AT174+AT175+AT176+AT177+AT178+AT180+AT182+AT183+AT188+AT197+AT198+AT199+AT200+AT214+AT215+AT216+AT217+AT218+AT219+AT220+AT221+AT222+AT223+AT224+AT225+AT226+AT227+AT229</f>
        <v>14252</v>
      </c>
      <c r="AU9" s="13">
        <f>AU11+AU12+AU13+AU14+AU16+AU18+AU22+AU23+AU24+AU25+AU26+AU27+AU33+AU42+AU43+AU44+AU50+AU62+AU63+AU64+AU65+AU72+AU73+AU74+AU83+AU84+AU85+AU87+AU92+AU98+AU99+AU104+AU105+AU106+AU107+AU108+AU109+AU110+AU111+AU112+AU113+AU114+AU115+AU116+AU117+AU118+AU124+AU125+AU126+AU127+AU128+AU129+AU131+AU132+AU140+AU146+AU148+AU149+AU150+AU152+AU153+AU155+AU156+AU157+AU158+AU164+AU165+AU166+AU167+AU169+AU170+AU171+AU172+AU174+AU175+AU176+AU177+AU178+AU180+AU182+AU183+AU188+AU197+AU198+AU199+AU200+AU214+AU215+AU216+AU217+AU218+AU219+AU220+AU221+AU222+AU223+AU224+AU225+AU226+AU227+AU229</f>
        <v>10610</v>
      </c>
      <c r="AV9" s="13" t="e">
        <f>AV11+AV12+AV13+AV14+AV16+AV18+AV22+AV23+AV24+AV25+AV26+AV27+AV33+AV42+AV43+AV44+AV50+AV62+AV63+AV64+AV65+AV72+AV73+AV74+AV83+AV84+AV85+AV87+AV92+AV98+AV99+AV104+AV105+AV106+AV107+AV108+AV109+AV110+AV111+AV112+AV113+AV114+AV115+AV116+AV117+AV118+AV124+AV125+AV126+AV127+AV128+AV129+AV131+AV132+AV140+AV146+AV148+AV149+AV150+AV152+AV153+AV155+AV156+AV157+AV158+AV164+AV165+AV166+AV167+AV169+AV170+AV171+AV172+AV174+AV175+AV176+AV177+AV178+AV180+AV182+AV183+AV188+AV197+AV198+AV199+AV200+AV214+AV215+AV216+AV217+AV218+AV219+AV220+AV221+AV222+AV223+AV224+AV225+AV226+AV227+AV229</f>
        <v>#VALUE!</v>
      </c>
      <c r="AW9" s="13">
        <f>AW11+AW12+AW13+AW14+AW16+AW18+AW22+AW23+AW24+AW25+AW26+AW27+AW33+AW42+AW43+AW44+AW50+AW62+AW63+AW64+AW65+AW72+AW73+AW74+AW83+AW84+AW85+AW87+AW92+AW98+AW99+AW104+AW105+AW106+AW107+AW108+AW109+AW110+AW111+AW112+AW113+AW114+AW115+AW116+AW117+AW118+AW124+AW125+AW126+AW127+AW128+AW129+AW131+AW132+AW140+AW146+AW148+AW149+AW150+AW152+AW153+AW155+AW156+AW157+AW158+AW164+AW165+AW166+AW167+AW169+AW170+AW171+AW172+AW174+AW175+AW176+AW177+AW178+AW180+AW182+AW183+AW188+AW197+AW198+AW199+AW200+AW214+AW215+AW216+AW217+AW218+AW219+AW220+AW221+AW222+AW223+AW224+AW225+AW226+AW227+AW229</f>
        <v>23395</v>
      </c>
      <c r="AX9" s="13">
        <f>AX11+AX12+AX13+AX14+AX16+AX18+AX22+AX23+AX24+AX25+AX26+AX27+AX33+AX42+AX43+AX44+AX50+AX62+AX63+AX64+AX65+AX72+AX73+AX74+AX83+AX84+AX85+AX87+AX92+AX98+AX99+AX104+AX105+AX106+AX107+AX108+AX109+AX110+AX111+AX112+AX113+AX114+AX115+AX116+AX117+AX118+AX124+AX125+AX126+AX127+AX128+AX129+AX131+AX132+AX140+AX146+AX148+AX149+AX150+AX152+AX153+AX155+AX156+AX157+AX158+AX164+AX165+AX166+AX167+AX169+AX170+AX171+AX172+AX174+AX175+AX176+AX177+AX178+AX180+AX182+AX183+AX188+AX197+AX198+AX199+AX200+AX214+AX215+AX216+AX217+AX218+AX219+AX220+AX221+AX222+AX223+AX224+AX225+AX226+AX227+AX229</f>
        <v>8435</v>
      </c>
      <c r="AY9" s="13">
        <f>AY11+AY12+AY13+AY14+AY16+AY18+AY22+AY23+AY24+AY25+AY26+AY27+AY33+AY42+AY43+AY44+AY50+AY62+AY63+AY64+AY65+AY72+AY73+AY74+AY83+AY84+AY85+AY87+AY92+AY98+AY99+AY104+AY105+AY106+AY107+AY108+AY109+AY110+AY111+AY112+AY113+AY114+AY115+AY116+AY117+AY118+AY124+AY125+AY126+AY127+AY128+AY129+AY131+AY132+AY140+AY146+AY148+AY149+AY150+AY152+AY153+AY155+AY156+AY157+AY158+AY164+AY165+AY166+AY167+AY169+AY170+AY171+AY172+AY174+AY175+AY176+AY177+AY178+AY180+AY182+AY183+AY188+AY197+AY198+AY199+AY200+AY214+AY215+AY216+AY217+AY218+AY219+AY220+AY221+AY222+AY223+AY224+AY225+AY226+AY227+AY229</f>
        <v>8297</v>
      </c>
      <c r="AZ9" s="13">
        <f>AZ11+AZ12+AZ13+AZ14+AZ16+AZ18+AZ22+AZ23+AZ24+AZ25+AZ26+AZ27+AZ33+AZ42+AZ43+AZ44+AZ50+AZ62+AZ63+AZ64+AZ65+AZ72+AZ73+AZ74+AZ83+AZ84+AZ85+AZ87+AZ92+AZ98+AZ99+AZ104+AZ105+AZ106+AZ107+AZ108+AZ109+AZ110+AZ111+AZ112+AZ113+AZ114+AZ115+AZ116+AZ117+AZ118+AZ124+AZ125+AZ126+AZ127+AZ128+AZ129+AZ131+AZ132+AZ140+AZ146+AZ148+AZ149+AZ150+AZ152+AZ153+AZ155+AZ156+AZ157+AZ158+AZ164+AZ165+AZ166+AZ167+AZ169+AZ170+AZ171+AZ172+AZ174+AZ175+AZ176+AZ177+AZ178+AZ180+AZ182+AZ183+AZ188+AZ197+AZ198+AZ199+AZ200+AZ214+AZ215+AZ216+AZ217+AZ218+AZ219+AZ220+AZ221+AZ222+AZ223+AZ224+AZ225+AZ226+AZ227+AZ229</f>
        <v>6663</v>
      </c>
      <c r="BA9" s="13" t="e">
        <f>BA11+BA12+BA13+BA14+BA16+BA18+BA22+BA23+BA24+BA25+BA26+BA27+BA33+BA42+BA43+BA44+BA50+BA62+BA63+BA64+BA65+BA72+BA73+BA74+BA83+BA84+BA85+BA87+BA92+BA98+BA99+BA104+BA105+BA106+BA107+BA108+BA109+BA110+BA111+BA112+BA113+BA114+BA115+BA116+BA117+BA118+BA124+BA125+BA126+BA127+BA128+BA129+BA131+BA132+BA140+BA146+BA148+BA149+BA150+BA152+BA153+BA155+BA156+BA157+BA158+BA164+BA165+BA166+BA167+BA169+BA170+BA171+BA172+BA174+BA175+BA176+BA177+BA178+BA180+BA182+BA183+BA188+BA197+BA198+BA199+BA200+BA214+BA215+BA216+BA217+BA218+BA219+BA220+BA221+BA222+BA223+BA224+BA225+BA226+BA227+BA229</f>
        <v>#VALUE!</v>
      </c>
      <c r="BB9" s="13">
        <f>BB11+BB12+BB13+BB14+BB16+BB18+BB22+BB23+BB24+BB25+BB26+BB27+BB33+BB42+BB43+BB44+BB50+BB62+BB63+BB64+BB65+BB72+BB73+BB74+BB83+BB84+BB85+BB87+BB92+BB98+BB99+BB104+BB105+BB106+BB107+BB108+BB109+BB110+BB111+BB112+BB113+BB114+BB115+BB116+BB117+BB118+BB124+BB125+BB126+BB127+BB128+BB129+BB131+BB132+BB140+BB146+BB148+BB149+BB150+BB152+BB153+BB155+BB156+BB157+BB158+BB164+BB165+BB166+BB167+BB169+BB170+BB171+BB172+BB174+BB175+BB176+BB177+BB178+BB180+BB182+BB183+BB188+BB197+BB198+BB199+BB200+BB214+BB215+BB216+BB217+BB218+BB219+BB220+BB221+BB222+BB223+BB224+BB225+BB226+BB227+BB229</f>
        <v>18514</v>
      </c>
      <c r="BC9" s="13">
        <f>BC11+BC12+BC13+BC14+BC16+BC18+BC22+BC23+BC24+BC25+BC26+BC27+BC33+BC42+BC43+BC44+BC50+BC62+BC63+BC64+BC65+BC72+BC73+BC74+BC83+BC84+BC85+BC87+BC92+BC98+BC99+BC104+BC105+BC106+BC107+BC108+BC109+BC110+BC111+BC112+BC113+BC114+BC115+BC116+BC117+BC118+BC124+BC125+BC126+BC127+BC128+BC129+BC131+BC132+BC140+BC146+BC148+BC149+BC150+BC152+BC153+BC155+BC156+BC157+BC158+BC164+BC165+BC166+BC167+BC169+BC170+BC171+BC172+BC174+BC175+BC176+BC177+BC178+BC180+BC182+BC183+BC188+BC197+BC198+BC199+BC200+BC214+BC215+BC216+BC217+BC218+BC219+BC220+BC221+BC222+BC223+BC224+BC225+BC226+BC227+BC229</f>
        <v>5872</v>
      </c>
      <c r="BD9" s="13">
        <f>BD11+BD12+BD13+BD14+BD16+BD18+BD22+BD23+BD24+BD25+BD26+BD27+BD33+BD42+BD43+BD44+BD50+BD62+BD63+BD64+BD65+BD72+BD73+BD74+BD83+BD84+BD85+BD87+BD92+BD98+BD99+BD104+BD105+BD106+BD107+BD108+BD109+BD110+BD111+BD112+BD113+BD114+BD115+BD116+BD117+BD118+BD124+BD125+BD126+BD127+BD128+BD129+BD131+BD132+BD140+BD146+BD148+BD149+BD150+BD152+BD153+BD155+BD156+BD157+BD158+BD164+BD165+BD166+BD167+BD169+BD170+BD171+BD172+BD174+BD175+BD176+BD177+BD178+BD180+BD182+BD183+BD188+BD197+BD198+BD199+BD200+BD214+BD215+BD216+BD217+BD218+BD219+BD220+BD221+BD222+BD223+BD224+BD225+BD226+BD227+BD229</f>
        <v>6169</v>
      </c>
      <c r="BE9" s="13">
        <f>BE11+BE12+BE13+BE14+BE16+BE18+BE22+BE23+BE24+BE25+BE26+BE27+BE33+BE42+BE43+BE44+BE50+BE62+BE63+BE64+BE65+BE72+BE73+BE74+BE83+BE84+BE85+BE87+BE92+BE98+BE99+BE104+BE105+BE106+BE107+BE108+BE109+BE110+BE111+BE112+BE113+BE114+BE115+BE116+BE117+BE118+BE124+BE125+BE126+BE127+BE128+BE129+BE131+BE132+BE140+BE146+BE148+BE149+BE150+BE152+BE153+BE155+BE156+BE157+BE158+BE164+BE165+BE166+BE167+BE169+BE170+BE171+BE172+BE174+BE175+BE176+BE177+BE178+BE180+BE182+BE183+BE188+BE197+BE198+BE199+BE200+BE214+BE215+BE216+BE217+BE218+BE219+BE220+BE221+BE222+BE223+BE224+BE225+BE226+BE227+BE229</f>
        <v>6473</v>
      </c>
      <c r="BF9" s="13"/>
      <c r="BG9" s="11"/>
      <c r="BH9" s="10"/>
      <c r="BI9" s="10"/>
      <c r="BJ9" s="59"/>
      <c r="BK9" s="60"/>
      <c r="BL9" s="60"/>
    </row>
    <row r="10" s="2" customFormat="1" ht="68" customHeight="1" spans="1:64">
      <c r="A10" s="9" t="s">
        <v>66</v>
      </c>
      <c r="B10" s="11" t="s">
        <v>67</v>
      </c>
      <c r="C10" s="11"/>
      <c r="D10" s="11"/>
      <c r="E10" s="11"/>
      <c r="F10" s="11"/>
      <c r="G10" s="11"/>
      <c r="H10" s="9"/>
      <c r="I10" s="9"/>
      <c r="J10" s="13">
        <f>J11+J12+J13+J14</f>
        <v>4018</v>
      </c>
      <c r="K10" s="13">
        <f t="shared" ref="K10:BF10" si="4">K11+K12+K13+K14</f>
        <v>0</v>
      </c>
      <c r="L10" s="13">
        <f>L11+L12+L13+L14</f>
        <v>0</v>
      </c>
      <c r="M10" s="13">
        <f>M11+M12+M13+M14</f>
        <v>4018</v>
      </c>
      <c r="N10" s="13">
        <f>N11+N12+N13+N14</f>
        <v>0</v>
      </c>
      <c r="O10" s="44">
        <f>P10/J10*100%</f>
        <v>0.622200099552016</v>
      </c>
      <c r="P10" s="13">
        <f>P11+P12+P13+P14</f>
        <v>2500</v>
      </c>
      <c r="Q10" s="13">
        <f>Q11+Q12+Q13+Q14</f>
        <v>1371</v>
      </c>
      <c r="R10" s="13">
        <f>R11+R12+R13+R14</f>
        <v>0</v>
      </c>
      <c r="S10" s="13">
        <f>S11+S12+S13+S14</f>
        <v>0</v>
      </c>
      <c r="T10" s="13">
        <f>T11+T12+T13+T14</f>
        <v>1371</v>
      </c>
      <c r="U10" s="13">
        <f>U11+U12+U13+U14</f>
        <v>0</v>
      </c>
      <c r="V10" s="13">
        <f>V11+V12+V13+V14</f>
        <v>1318</v>
      </c>
      <c r="W10" s="13">
        <f>W11+W12+W13+W14</f>
        <v>0</v>
      </c>
      <c r="X10" s="13">
        <f>X11+X12+X13+X14</f>
        <v>0</v>
      </c>
      <c r="Y10" s="13">
        <f>Y11+Y12+Y13+Y14</f>
        <v>1318</v>
      </c>
      <c r="Z10" s="13">
        <f>Z11+Z12+Z13+Z14</f>
        <v>0</v>
      </c>
      <c r="AA10" s="13">
        <f>AA11+AA12+AA13+AA14</f>
        <v>1100</v>
      </c>
      <c r="AB10" s="13">
        <f>AB11+AB12+AB13+AB14</f>
        <v>0</v>
      </c>
      <c r="AC10" s="13">
        <f>AC11+AC12+AC13+AC14</f>
        <v>0</v>
      </c>
      <c r="AD10" s="13">
        <f>AD11+AD12+AD13+AD14</f>
        <v>600</v>
      </c>
      <c r="AE10" s="13">
        <f>AE11+AE12+AE13+AE14</f>
        <v>0</v>
      </c>
      <c r="AF10" s="13">
        <f>AF11+AF12+AF13+AF14</f>
        <v>600</v>
      </c>
      <c r="AG10" s="13">
        <f>AG11+AG12+AG13+AG14</f>
        <v>500</v>
      </c>
      <c r="AH10" s="13">
        <f>AH11+AH12+AH13+AH14</f>
        <v>500</v>
      </c>
      <c r="AI10" s="13">
        <f>AI11+AI12+AI13+AI14</f>
        <v>0</v>
      </c>
      <c r="AJ10" s="13">
        <f>AJ11+AJ12+AJ13+AJ14</f>
        <v>0</v>
      </c>
      <c r="AK10" s="13">
        <f>AK11+AK12+AK13+AK14</f>
        <v>0</v>
      </c>
      <c r="AL10" s="13" t="e">
        <f>AL11+AL12+AL13+AL14</f>
        <v>#VALUE!</v>
      </c>
      <c r="AM10" s="13">
        <f>AM11+AM12+AM13+AM14</f>
        <v>340</v>
      </c>
      <c r="AN10" s="13">
        <f>AN11+AN12+AN13+AN14</f>
        <v>140</v>
      </c>
      <c r="AO10" s="13">
        <f>AO11+AO12+AO13+AO14</f>
        <v>0</v>
      </c>
      <c r="AP10" s="13">
        <f>AP11+AP12+AP13+AP14</f>
        <v>200</v>
      </c>
      <c r="AQ10" s="13" t="e">
        <f>AQ11+AQ12+AQ13+AQ14</f>
        <v>#VALUE!</v>
      </c>
      <c r="AR10" s="13">
        <f>AR11+AR12+AR13+AR14</f>
        <v>760</v>
      </c>
      <c r="AS10" s="13">
        <f>AS11+AS12+AS13+AS14</f>
        <v>310</v>
      </c>
      <c r="AT10" s="13">
        <f>AT11+AT12+AT13+AT14</f>
        <v>240</v>
      </c>
      <c r="AU10" s="13">
        <f>AU11+AU12+AU13+AU14</f>
        <v>210</v>
      </c>
      <c r="AV10" s="13">
        <f>AV11+AV12+AV13+AV14</f>
        <v>0</v>
      </c>
      <c r="AW10" s="13">
        <f>AW11+AW12+AW13+AW14</f>
        <v>0</v>
      </c>
      <c r="AX10" s="13">
        <f>AX11+AX12+AX13+AX14</f>
        <v>0</v>
      </c>
      <c r="AY10" s="13">
        <f>AY11+AY12+AY13+AY14</f>
        <v>0</v>
      </c>
      <c r="AZ10" s="13">
        <f>AZ11+AZ12+AZ13+AZ14</f>
        <v>0</v>
      </c>
      <c r="BA10" s="13">
        <f>BA11+BA12+BA13+BA14</f>
        <v>0</v>
      </c>
      <c r="BB10" s="13">
        <f>BB11+BB12+BB13+BB14</f>
        <v>0</v>
      </c>
      <c r="BC10" s="13">
        <f>BC11+BC12+BC13+BC14</f>
        <v>0</v>
      </c>
      <c r="BD10" s="13">
        <f>BD11+BD12+BD13+BD14</f>
        <v>0</v>
      </c>
      <c r="BE10" s="13">
        <f>BE11+BE12+BE13+BE14</f>
        <v>0</v>
      </c>
      <c r="BF10" s="13"/>
      <c r="BG10" s="11"/>
      <c r="BH10" s="10"/>
      <c r="BI10" s="10"/>
      <c r="BJ10" s="59"/>
      <c r="BK10" s="60"/>
      <c r="BL10" s="60"/>
    </row>
    <row r="11" s="2" customFormat="1" ht="145" customHeight="1" spans="1:64">
      <c r="A11" s="9">
        <v>1</v>
      </c>
      <c r="B11" s="10" t="s">
        <v>68</v>
      </c>
      <c r="C11" s="10" t="s">
        <v>69</v>
      </c>
      <c r="D11" s="10" t="s">
        <v>70</v>
      </c>
      <c r="E11" s="11" t="s">
        <v>71</v>
      </c>
      <c r="F11" s="10" t="s">
        <v>72</v>
      </c>
      <c r="G11" s="10" t="s">
        <v>73</v>
      </c>
      <c r="H11" s="32" t="s">
        <v>74</v>
      </c>
      <c r="I11" s="32" t="s">
        <v>75</v>
      </c>
      <c r="J11" s="13">
        <f t="shared" ref="J11:J14" si="5">K11+L11+M11+N11</f>
        <v>754</v>
      </c>
      <c r="K11" s="10">
        <v>0</v>
      </c>
      <c r="L11" s="10">
        <v>0</v>
      </c>
      <c r="M11" s="10">
        <v>754</v>
      </c>
      <c r="N11" s="10">
        <v>0</v>
      </c>
      <c r="O11" s="44">
        <f>P11/J11*100%</f>
        <v>0.454907161803714</v>
      </c>
      <c r="P11" s="10">
        <v>343</v>
      </c>
      <c r="Q11" s="13">
        <f t="shared" ref="Q11:Q14" si="6">R11+S11+T11+U11</f>
        <v>249</v>
      </c>
      <c r="R11" s="10">
        <v>0</v>
      </c>
      <c r="S11" s="10">
        <v>0</v>
      </c>
      <c r="T11" s="10">
        <v>249</v>
      </c>
      <c r="U11" s="10">
        <v>0</v>
      </c>
      <c r="V11" s="13">
        <f t="shared" ref="V11:V14" si="7">W11+X11+Y11+Z11</f>
        <v>196</v>
      </c>
      <c r="W11" s="10">
        <v>0</v>
      </c>
      <c r="X11" s="10">
        <v>0</v>
      </c>
      <c r="Y11" s="10">
        <v>196</v>
      </c>
      <c r="Z11" s="10">
        <v>0</v>
      </c>
      <c r="AA11" s="13">
        <f t="shared" ref="AA11:AA14" si="8">AB11+AC11+AD11+AG11+AJ11+AK11</f>
        <v>200</v>
      </c>
      <c r="AB11" s="10">
        <v>0</v>
      </c>
      <c r="AC11" s="10">
        <v>0</v>
      </c>
      <c r="AD11" s="13">
        <f t="shared" ref="AD11:AD14" si="9">AE11+AF11</f>
        <v>200</v>
      </c>
      <c r="AE11" s="10">
        <v>0</v>
      </c>
      <c r="AF11" s="10">
        <v>200</v>
      </c>
      <c r="AG11" s="13">
        <f t="shared" ref="AG11:AG14" si="10">AH11+AI11</f>
        <v>0</v>
      </c>
      <c r="AH11" s="10">
        <v>0</v>
      </c>
      <c r="AI11" s="10">
        <v>0</v>
      </c>
      <c r="AJ11" s="10">
        <v>0</v>
      </c>
      <c r="AK11" s="10">
        <v>0</v>
      </c>
      <c r="AL11" s="10" t="s">
        <v>76</v>
      </c>
      <c r="AM11" s="13">
        <f t="shared" ref="AM11:AM14" si="11">AN11+AO11+AP11</f>
        <v>60</v>
      </c>
      <c r="AN11" s="10">
        <v>20</v>
      </c>
      <c r="AO11" s="10">
        <v>0</v>
      </c>
      <c r="AP11" s="10">
        <v>40</v>
      </c>
      <c r="AQ11" s="10" t="s">
        <v>77</v>
      </c>
      <c r="AR11" s="13">
        <f t="shared" ref="AR11:AR14" si="12">AS11+AT11+AU11</f>
        <v>140</v>
      </c>
      <c r="AS11" s="10">
        <v>50</v>
      </c>
      <c r="AT11" s="10">
        <v>40</v>
      </c>
      <c r="AU11" s="10">
        <v>50</v>
      </c>
      <c r="AV11" s="10"/>
      <c r="AW11" s="13">
        <f t="shared" ref="AW11:AW14" si="13">AX11+AY11+AZ11</f>
        <v>0</v>
      </c>
      <c r="AX11" s="10">
        <v>0</v>
      </c>
      <c r="AY11" s="10">
        <v>0</v>
      </c>
      <c r="AZ11" s="10">
        <v>0</v>
      </c>
      <c r="BA11" s="10"/>
      <c r="BB11" s="13">
        <f t="shared" ref="BB11:BB14" si="14">BC11+BD11+BE11</f>
        <v>0</v>
      </c>
      <c r="BC11" s="10">
        <v>0</v>
      </c>
      <c r="BD11" s="10">
        <v>0</v>
      </c>
      <c r="BE11" s="10">
        <v>0</v>
      </c>
      <c r="BF11" s="11" t="s">
        <v>78</v>
      </c>
      <c r="BG11" s="11" t="s">
        <v>79</v>
      </c>
      <c r="BH11" s="10" t="s">
        <v>80</v>
      </c>
      <c r="BI11" s="10" t="s">
        <v>81</v>
      </c>
      <c r="BJ11" s="59" t="s">
        <v>82</v>
      </c>
      <c r="BK11" s="10" t="s">
        <v>70</v>
      </c>
      <c r="BL11" s="10" t="s">
        <v>69</v>
      </c>
    </row>
    <row r="12" s="2" customFormat="1" ht="145" customHeight="1" spans="1:64">
      <c r="A12" s="9">
        <v>2</v>
      </c>
      <c r="B12" s="10" t="s">
        <v>83</v>
      </c>
      <c r="C12" s="10" t="s">
        <v>69</v>
      </c>
      <c r="D12" s="10" t="s">
        <v>70</v>
      </c>
      <c r="E12" s="33" t="s">
        <v>84</v>
      </c>
      <c r="F12" s="10" t="s">
        <v>72</v>
      </c>
      <c r="G12" s="10" t="s">
        <v>73</v>
      </c>
      <c r="H12" s="32" t="s">
        <v>85</v>
      </c>
      <c r="I12" s="32" t="s">
        <v>75</v>
      </c>
      <c r="J12" s="13">
        <f>K12+L12+M12+N12</f>
        <v>1764</v>
      </c>
      <c r="K12" s="10">
        <v>0</v>
      </c>
      <c r="L12" s="10">
        <v>0</v>
      </c>
      <c r="M12" s="10">
        <v>1764</v>
      </c>
      <c r="N12" s="10">
        <v>0</v>
      </c>
      <c r="O12" s="44">
        <f>P12/J12*100%</f>
        <v>0.599773242630385</v>
      </c>
      <c r="P12" s="10">
        <v>1058</v>
      </c>
      <c r="Q12" s="13">
        <f>R12+S12+T12+U12</f>
        <v>347</v>
      </c>
      <c r="R12" s="10">
        <v>0</v>
      </c>
      <c r="S12" s="10">
        <v>0</v>
      </c>
      <c r="T12" s="10">
        <v>347</v>
      </c>
      <c r="U12" s="10">
        <v>0</v>
      </c>
      <c r="V12" s="13">
        <f>W12+X12+Y12+Z12</f>
        <v>347</v>
      </c>
      <c r="W12" s="10">
        <v>0</v>
      </c>
      <c r="X12" s="10">
        <v>0</v>
      </c>
      <c r="Y12" s="10">
        <v>347</v>
      </c>
      <c r="Z12" s="10">
        <v>0</v>
      </c>
      <c r="AA12" s="13">
        <f>AB12+AC12+AD12+AG12+AJ12+AK12</f>
        <v>500</v>
      </c>
      <c r="AB12" s="10">
        <v>0</v>
      </c>
      <c r="AC12" s="10">
        <v>0</v>
      </c>
      <c r="AD12" s="13">
        <f>AE12+AF12</f>
        <v>0</v>
      </c>
      <c r="AE12" s="10">
        <v>0</v>
      </c>
      <c r="AF12" s="10">
        <v>0</v>
      </c>
      <c r="AG12" s="13">
        <f>AH12+AI12</f>
        <v>500</v>
      </c>
      <c r="AH12" s="10">
        <v>500</v>
      </c>
      <c r="AI12" s="10">
        <v>0</v>
      </c>
      <c r="AJ12" s="10">
        <v>0</v>
      </c>
      <c r="AK12" s="10">
        <v>0</v>
      </c>
      <c r="AL12" s="10" t="s">
        <v>76</v>
      </c>
      <c r="AM12" s="13">
        <f>AN12+AO12+AP12</f>
        <v>40</v>
      </c>
      <c r="AN12" s="10">
        <v>20</v>
      </c>
      <c r="AO12" s="10">
        <v>0</v>
      </c>
      <c r="AP12" s="10">
        <v>20</v>
      </c>
      <c r="AQ12" s="10" t="s">
        <v>77</v>
      </c>
      <c r="AR12" s="13">
        <f>AS12+AT12+AU12</f>
        <v>460</v>
      </c>
      <c r="AS12" s="10">
        <v>100</v>
      </c>
      <c r="AT12" s="10">
        <v>200</v>
      </c>
      <c r="AU12" s="10">
        <v>160</v>
      </c>
      <c r="AV12" s="10"/>
      <c r="AW12" s="13">
        <f>AX12+AY12+AZ12</f>
        <v>0</v>
      </c>
      <c r="AX12" s="10">
        <v>0</v>
      </c>
      <c r="AY12" s="10">
        <v>0</v>
      </c>
      <c r="AZ12" s="10">
        <v>0</v>
      </c>
      <c r="BA12" s="10"/>
      <c r="BB12" s="13">
        <f>BC12+BD12+BE12</f>
        <v>0</v>
      </c>
      <c r="BC12" s="10">
        <v>0</v>
      </c>
      <c r="BD12" s="10">
        <v>0</v>
      </c>
      <c r="BE12" s="10">
        <v>0</v>
      </c>
      <c r="BF12" s="11" t="s">
        <v>86</v>
      </c>
      <c r="BG12" s="11" t="s">
        <v>79</v>
      </c>
      <c r="BH12" s="10" t="s">
        <v>80</v>
      </c>
      <c r="BI12" s="10" t="s">
        <v>81</v>
      </c>
      <c r="BJ12" s="59" t="s">
        <v>87</v>
      </c>
      <c r="BK12" s="10" t="s">
        <v>70</v>
      </c>
      <c r="BL12" s="10" t="s">
        <v>69</v>
      </c>
    </row>
    <row r="13" s="2" customFormat="1" ht="145" customHeight="1" spans="1:64">
      <c r="A13" s="9">
        <v>3</v>
      </c>
      <c r="B13" s="10" t="s">
        <v>88</v>
      </c>
      <c r="C13" s="10" t="s">
        <v>69</v>
      </c>
      <c r="D13" s="10" t="s">
        <v>70</v>
      </c>
      <c r="E13" s="11" t="s">
        <v>89</v>
      </c>
      <c r="F13" s="10" t="s">
        <v>72</v>
      </c>
      <c r="G13" s="10" t="s">
        <v>73</v>
      </c>
      <c r="H13" s="32" t="s">
        <v>90</v>
      </c>
      <c r="I13" s="32" t="s">
        <v>91</v>
      </c>
      <c r="J13" s="13">
        <f>K13+L13+M13+N13</f>
        <v>1100</v>
      </c>
      <c r="K13" s="10">
        <v>0</v>
      </c>
      <c r="L13" s="10">
        <v>0</v>
      </c>
      <c r="M13" s="10">
        <v>1100</v>
      </c>
      <c r="N13" s="10">
        <v>0</v>
      </c>
      <c r="O13" s="44">
        <f>P13/J13*100%</f>
        <v>0.75</v>
      </c>
      <c r="P13" s="10">
        <v>825</v>
      </c>
      <c r="Q13" s="13">
        <f>R13+S13+T13+U13</f>
        <v>605</v>
      </c>
      <c r="R13" s="10">
        <v>0</v>
      </c>
      <c r="S13" s="10">
        <v>0</v>
      </c>
      <c r="T13" s="10">
        <v>605</v>
      </c>
      <c r="U13" s="10">
        <v>0</v>
      </c>
      <c r="V13" s="13">
        <f>W13+X13+Y13+Z13</f>
        <v>605</v>
      </c>
      <c r="W13" s="10">
        <v>0</v>
      </c>
      <c r="X13" s="10">
        <v>0</v>
      </c>
      <c r="Y13" s="10">
        <v>605</v>
      </c>
      <c r="Z13" s="10">
        <v>0</v>
      </c>
      <c r="AA13" s="13">
        <f>AB13+AC13+AD13+AG13+AJ13+AK13</f>
        <v>200</v>
      </c>
      <c r="AB13" s="10">
        <v>0</v>
      </c>
      <c r="AC13" s="10">
        <v>0</v>
      </c>
      <c r="AD13" s="13">
        <f>AE13+AF13</f>
        <v>200</v>
      </c>
      <c r="AE13" s="10">
        <v>0</v>
      </c>
      <c r="AF13" s="10">
        <v>200</v>
      </c>
      <c r="AG13" s="13">
        <f>AH13+AI13</f>
        <v>0</v>
      </c>
      <c r="AH13" s="10">
        <v>0</v>
      </c>
      <c r="AI13" s="10">
        <v>0</v>
      </c>
      <c r="AJ13" s="10">
        <v>0</v>
      </c>
      <c r="AK13" s="10">
        <v>0</v>
      </c>
      <c r="AL13" s="10" t="s">
        <v>76</v>
      </c>
      <c r="AM13" s="13">
        <f>AN13+AO13+AP13</f>
        <v>120</v>
      </c>
      <c r="AN13" s="10">
        <v>50</v>
      </c>
      <c r="AO13" s="10">
        <v>0</v>
      </c>
      <c r="AP13" s="10">
        <v>70</v>
      </c>
      <c r="AQ13" s="10" t="s">
        <v>77</v>
      </c>
      <c r="AR13" s="13">
        <f>AS13+AT13+AU13</f>
        <v>80</v>
      </c>
      <c r="AS13" s="10">
        <v>80</v>
      </c>
      <c r="AT13" s="10">
        <v>0</v>
      </c>
      <c r="AU13" s="10">
        <v>0</v>
      </c>
      <c r="AV13" s="10"/>
      <c r="AW13" s="13">
        <f>AX13+AY13+AZ13</f>
        <v>0</v>
      </c>
      <c r="AX13" s="10">
        <v>0</v>
      </c>
      <c r="AY13" s="10">
        <v>0</v>
      </c>
      <c r="AZ13" s="10">
        <v>0</v>
      </c>
      <c r="BA13" s="10"/>
      <c r="BB13" s="13">
        <f>BC13+BD13+BE13</f>
        <v>0</v>
      </c>
      <c r="BC13" s="10">
        <v>0</v>
      </c>
      <c r="BD13" s="10">
        <v>0</v>
      </c>
      <c r="BE13" s="10">
        <v>0</v>
      </c>
      <c r="BF13" s="11" t="s">
        <v>92</v>
      </c>
      <c r="BG13" s="11" t="s">
        <v>79</v>
      </c>
      <c r="BH13" s="10" t="s">
        <v>80</v>
      </c>
      <c r="BI13" s="10" t="s">
        <v>81</v>
      </c>
      <c r="BJ13" s="59" t="s">
        <v>87</v>
      </c>
      <c r="BK13" s="10" t="s">
        <v>70</v>
      </c>
      <c r="BL13" s="10" t="s">
        <v>69</v>
      </c>
    </row>
    <row r="14" s="2" customFormat="1" ht="145" customHeight="1" spans="1:64">
      <c r="A14" s="9">
        <v>4</v>
      </c>
      <c r="B14" s="10" t="s">
        <v>93</v>
      </c>
      <c r="C14" s="10" t="s">
        <v>69</v>
      </c>
      <c r="D14" s="10" t="s">
        <v>70</v>
      </c>
      <c r="E14" s="11" t="s">
        <v>94</v>
      </c>
      <c r="F14" s="10" t="s">
        <v>72</v>
      </c>
      <c r="G14" s="10" t="s">
        <v>73</v>
      </c>
      <c r="H14" s="32" t="s">
        <v>95</v>
      </c>
      <c r="I14" s="32" t="s">
        <v>91</v>
      </c>
      <c r="J14" s="13">
        <f>K14+L14+M14+N14</f>
        <v>400</v>
      </c>
      <c r="K14" s="10">
        <v>0</v>
      </c>
      <c r="L14" s="10">
        <v>0</v>
      </c>
      <c r="M14" s="10">
        <v>400</v>
      </c>
      <c r="N14" s="10">
        <v>0</v>
      </c>
      <c r="O14" s="44">
        <f>P14/J14*100%</f>
        <v>0.685</v>
      </c>
      <c r="P14" s="10">
        <v>274</v>
      </c>
      <c r="Q14" s="13">
        <f>R14+S14+T14+U14</f>
        <v>170</v>
      </c>
      <c r="R14" s="10">
        <v>0</v>
      </c>
      <c r="S14" s="10">
        <v>0</v>
      </c>
      <c r="T14" s="10">
        <v>170</v>
      </c>
      <c r="U14" s="10">
        <v>0</v>
      </c>
      <c r="V14" s="13">
        <f>W14+X14+Y14+Z14</f>
        <v>170</v>
      </c>
      <c r="W14" s="10">
        <v>0</v>
      </c>
      <c r="X14" s="10">
        <v>0</v>
      </c>
      <c r="Y14" s="10">
        <v>170</v>
      </c>
      <c r="Z14" s="10">
        <v>0</v>
      </c>
      <c r="AA14" s="13">
        <f>AB14+AC14+AD14+AG14+AJ14+AK14</f>
        <v>200</v>
      </c>
      <c r="AB14" s="10">
        <v>0</v>
      </c>
      <c r="AC14" s="10">
        <v>0</v>
      </c>
      <c r="AD14" s="13">
        <f>AE14+AF14</f>
        <v>200</v>
      </c>
      <c r="AE14" s="10">
        <v>0</v>
      </c>
      <c r="AF14" s="10">
        <v>200</v>
      </c>
      <c r="AG14" s="13">
        <f>AH14+AI14</f>
        <v>0</v>
      </c>
      <c r="AH14" s="10">
        <v>0</v>
      </c>
      <c r="AI14" s="10">
        <v>0</v>
      </c>
      <c r="AJ14" s="10">
        <v>0</v>
      </c>
      <c r="AK14" s="10">
        <v>0</v>
      </c>
      <c r="AL14" s="10" t="s">
        <v>76</v>
      </c>
      <c r="AM14" s="13">
        <f>AN14+AO14+AP14</f>
        <v>120</v>
      </c>
      <c r="AN14" s="10">
        <v>50</v>
      </c>
      <c r="AO14" s="10">
        <v>0</v>
      </c>
      <c r="AP14" s="10">
        <v>70</v>
      </c>
      <c r="AQ14" s="10" t="s">
        <v>77</v>
      </c>
      <c r="AR14" s="13">
        <f>AS14+AT14+AU14</f>
        <v>80</v>
      </c>
      <c r="AS14" s="10">
        <v>80</v>
      </c>
      <c r="AT14" s="10">
        <v>0</v>
      </c>
      <c r="AU14" s="10">
        <v>0</v>
      </c>
      <c r="AV14" s="10"/>
      <c r="AW14" s="13">
        <f>AX14+AY14+AZ14</f>
        <v>0</v>
      </c>
      <c r="AX14" s="10">
        <v>0</v>
      </c>
      <c r="AY14" s="10">
        <v>0</v>
      </c>
      <c r="AZ14" s="10">
        <v>0</v>
      </c>
      <c r="BA14" s="10"/>
      <c r="BB14" s="13">
        <f>BC14+BD14+BE14</f>
        <v>0</v>
      </c>
      <c r="BC14" s="10">
        <v>0</v>
      </c>
      <c r="BD14" s="10">
        <v>0</v>
      </c>
      <c r="BE14" s="10">
        <v>0</v>
      </c>
      <c r="BF14" s="11" t="s">
        <v>96</v>
      </c>
      <c r="BG14" s="11" t="s">
        <v>79</v>
      </c>
      <c r="BH14" s="10" t="s">
        <v>80</v>
      </c>
      <c r="BI14" s="10" t="s">
        <v>81</v>
      </c>
      <c r="BJ14" s="59" t="s">
        <v>87</v>
      </c>
      <c r="BK14" s="10" t="s">
        <v>70</v>
      </c>
      <c r="BL14" s="10" t="s">
        <v>69</v>
      </c>
    </row>
    <row r="15" s="2" customFormat="1" ht="68" customHeight="1" spans="1:64">
      <c r="A15" s="9" t="s">
        <v>97</v>
      </c>
      <c r="B15" s="11" t="s">
        <v>98</v>
      </c>
      <c r="C15" s="11"/>
      <c r="D15" s="11"/>
      <c r="E15" s="11"/>
      <c r="F15" s="11"/>
      <c r="G15" s="11"/>
      <c r="H15" s="9"/>
      <c r="I15" s="9"/>
      <c r="J15" s="13">
        <f t="shared" ref="J15:J19" si="15">J16</f>
        <v>1550</v>
      </c>
      <c r="K15" s="13">
        <f t="shared" ref="K15:BF15" si="16">K16</f>
        <v>0</v>
      </c>
      <c r="L15" s="13">
        <f>L16</f>
        <v>0</v>
      </c>
      <c r="M15" s="13">
        <f>M16</f>
        <v>1550</v>
      </c>
      <c r="N15" s="13">
        <f>N16</f>
        <v>0</v>
      </c>
      <c r="O15" s="44">
        <f>P15/J15*100%</f>
        <v>0.903225806451613</v>
      </c>
      <c r="P15" s="13">
        <f>P16</f>
        <v>1400</v>
      </c>
      <c r="Q15" s="13">
        <f>Q16</f>
        <v>200</v>
      </c>
      <c r="R15" s="13">
        <f>R16</f>
        <v>0</v>
      </c>
      <c r="S15" s="13">
        <f>S16</f>
        <v>0</v>
      </c>
      <c r="T15" s="13">
        <f>T16</f>
        <v>200</v>
      </c>
      <c r="U15" s="13">
        <f>U16</f>
        <v>0</v>
      </c>
      <c r="V15" s="13">
        <f>V16</f>
        <v>188</v>
      </c>
      <c r="W15" s="13">
        <f>W16</f>
        <v>0</v>
      </c>
      <c r="X15" s="13">
        <f>X16</f>
        <v>0</v>
      </c>
      <c r="Y15" s="13">
        <f>Y16</f>
        <v>188</v>
      </c>
      <c r="Z15" s="13">
        <f>Z16</f>
        <v>0</v>
      </c>
      <c r="AA15" s="13">
        <f>AA16</f>
        <v>1000</v>
      </c>
      <c r="AB15" s="13">
        <f>AB16</f>
        <v>0</v>
      </c>
      <c r="AC15" s="13">
        <f>AC16</f>
        <v>0</v>
      </c>
      <c r="AD15" s="13">
        <f>AD16</f>
        <v>0</v>
      </c>
      <c r="AE15" s="13">
        <f>AE16</f>
        <v>0</v>
      </c>
      <c r="AF15" s="13">
        <f>AF16</f>
        <v>0</v>
      </c>
      <c r="AG15" s="13">
        <f>AG16</f>
        <v>1000</v>
      </c>
      <c r="AH15" s="13">
        <f>AH16</f>
        <v>1000</v>
      </c>
      <c r="AI15" s="13">
        <f>AI16</f>
        <v>0</v>
      </c>
      <c r="AJ15" s="13">
        <f>AJ16</f>
        <v>0</v>
      </c>
      <c r="AK15" s="13">
        <f>AK16</f>
        <v>0</v>
      </c>
      <c r="AL15" s="13" t="str">
        <f>AL16</f>
        <v>完成软件平台系统搭建</v>
      </c>
      <c r="AM15" s="13">
        <f>AM16</f>
        <v>20</v>
      </c>
      <c r="AN15" s="13">
        <f>AN16</f>
        <v>0</v>
      </c>
      <c r="AO15" s="13">
        <f>AO16</f>
        <v>0</v>
      </c>
      <c r="AP15" s="13">
        <f>AP16</f>
        <v>20</v>
      </c>
      <c r="AQ15" s="13" t="str">
        <f>AQ16</f>
        <v>完成软件平台系统搭建</v>
      </c>
      <c r="AR15" s="13">
        <f>AR16</f>
        <v>580</v>
      </c>
      <c r="AS15" s="13">
        <f>AS16</f>
        <v>200</v>
      </c>
      <c r="AT15" s="13">
        <f>AT16</f>
        <v>180</v>
      </c>
      <c r="AU15" s="13">
        <f>AU16</f>
        <v>200</v>
      </c>
      <c r="AV15" s="13" t="str">
        <f>AV16</f>
        <v>完成软件平台系统搭建</v>
      </c>
      <c r="AW15" s="13">
        <f>AW16</f>
        <v>400</v>
      </c>
      <c r="AX15" s="13">
        <f>AX16</f>
        <v>200</v>
      </c>
      <c r="AY15" s="13">
        <f>AY16</f>
        <v>200</v>
      </c>
      <c r="AZ15" s="13">
        <f>AZ16</f>
        <v>0</v>
      </c>
      <c r="BA15" s="13" t="str">
        <f>BA16</f>
        <v>完成软件平台系统搭建</v>
      </c>
      <c r="BB15" s="13">
        <f>BB16</f>
        <v>0</v>
      </c>
      <c r="BC15" s="13">
        <f>BC16</f>
        <v>0</v>
      </c>
      <c r="BD15" s="13">
        <f>BD16</f>
        <v>0</v>
      </c>
      <c r="BE15" s="13">
        <f>BE16</f>
        <v>0</v>
      </c>
      <c r="BF15" s="13"/>
      <c r="BG15" s="11"/>
      <c r="BH15" s="10"/>
      <c r="BI15" s="10"/>
      <c r="BJ15" s="59"/>
      <c r="BK15" s="60"/>
      <c r="BL15" s="60"/>
    </row>
    <row r="16" s="2" customFormat="1" ht="203" customHeight="1" spans="1:64">
      <c r="A16" s="9">
        <v>5</v>
      </c>
      <c r="B16" s="10" t="s">
        <v>99</v>
      </c>
      <c r="C16" s="10" t="s">
        <v>100</v>
      </c>
      <c r="D16" s="10" t="s">
        <v>101</v>
      </c>
      <c r="E16" s="11" t="s">
        <v>102</v>
      </c>
      <c r="F16" s="10" t="s">
        <v>72</v>
      </c>
      <c r="G16" s="10" t="s">
        <v>73</v>
      </c>
      <c r="H16" s="32" t="s">
        <v>103</v>
      </c>
      <c r="I16" s="32" t="s">
        <v>104</v>
      </c>
      <c r="J16" s="13">
        <f t="shared" ref="J16:J20" si="17">K16+L16+M16+N16</f>
        <v>1550</v>
      </c>
      <c r="K16" s="10">
        <v>0</v>
      </c>
      <c r="L16" s="10">
        <v>0</v>
      </c>
      <c r="M16" s="10">
        <v>1550</v>
      </c>
      <c r="N16" s="10">
        <v>0</v>
      </c>
      <c r="O16" s="44">
        <f>P16/J16*100%</f>
        <v>0.903225806451613</v>
      </c>
      <c r="P16" s="45">
        <v>1400</v>
      </c>
      <c r="Q16" s="13">
        <f t="shared" ref="Q16:Q20" si="18">R16+S16+T16+U16</f>
        <v>200</v>
      </c>
      <c r="R16" s="10">
        <v>0</v>
      </c>
      <c r="S16" s="10">
        <v>0</v>
      </c>
      <c r="T16" s="10">
        <v>200</v>
      </c>
      <c r="U16" s="10">
        <v>0</v>
      </c>
      <c r="V16" s="13">
        <f t="shared" ref="V16:V20" si="19">W16+X16+Y16+Z16</f>
        <v>188</v>
      </c>
      <c r="W16" s="10">
        <v>0</v>
      </c>
      <c r="X16" s="10">
        <v>0</v>
      </c>
      <c r="Y16" s="10">
        <v>188</v>
      </c>
      <c r="Z16" s="10">
        <v>0</v>
      </c>
      <c r="AA16" s="13">
        <f t="shared" ref="AA16:AA20" si="20">AB16+AC16+AD16+AG16+AJ16+AK16</f>
        <v>1000</v>
      </c>
      <c r="AB16" s="10">
        <v>0</v>
      </c>
      <c r="AC16" s="10">
        <v>0</v>
      </c>
      <c r="AD16" s="13">
        <f t="shared" ref="AD16:AD20" si="21">AE16+AF16</f>
        <v>0</v>
      </c>
      <c r="AE16" s="10">
        <v>0</v>
      </c>
      <c r="AF16" s="10">
        <v>0</v>
      </c>
      <c r="AG16" s="13">
        <f t="shared" ref="AG16:AG20" si="22">AH16+AI16</f>
        <v>1000</v>
      </c>
      <c r="AH16" s="10">
        <v>1000</v>
      </c>
      <c r="AI16" s="10">
        <v>0</v>
      </c>
      <c r="AJ16" s="10">
        <v>0</v>
      </c>
      <c r="AK16" s="10">
        <v>0</v>
      </c>
      <c r="AL16" s="10" t="s">
        <v>105</v>
      </c>
      <c r="AM16" s="13">
        <f t="shared" ref="AM16:AM20" si="23">AN16+AO16+AP16</f>
        <v>20</v>
      </c>
      <c r="AN16" s="10">
        <v>0</v>
      </c>
      <c r="AO16" s="10">
        <v>0</v>
      </c>
      <c r="AP16" s="10">
        <v>20</v>
      </c>
      <c r="AQ16" s="10" t="s">
        <v>105</v>
      </c>
      <c r="AR16" s="13">
        <f t="shared" ref="AR16:AR20" si="24">AS16+AT16+AU16</f>
        <v>580</v>
      </c>
      <c r="AS16" s="10">
        <v>200</v>
      </c>
      <c r="AT16" s="10">
        <v>180</v>
      </c>
      <c r="AU16" s="10">
        <v>200</v>
      </c>
      <c r="AV16" s="10" t="s">
        <v>105</v>
      </c>
      <c r="AW16" s="13">
        <f t="shared" ref="AW16:AW20" si="25">AX16+AY16+AZ16</f>
        <v>400</v>
      </c>
      <c r="AX16" s="10">
        <v>200</v>
      </c>
      <c r="AY16" s="10">
        <v>200</v>
      </c>
      <c r="AZ16" s="10">
        <v>0</v>
      </c>
      <c r="BA16" s="10" t="s">
        <v>105</v>
      </c>
      <c r="BB16" s="13">
        <f t="shared" ref="BB16:BB20" si="26">BC16+BD16+BE16</f>
        <v>0</v>
      </c>
      <c r="BC16" s="10">
        <v>0</v>
      </c>
      <c r="BD16" s="10">
        <v>0</v>
      </c>
      <c r="BE16" s="10">
        <v>0</v>
      </c>
      <c r="BF16" s="11" t="s">
        <v>106</v>
      </c>
      <c r="BG16" s="11" t="s">
        <v>79</v>
      </c>
      <c r="BH16" s="10" t="s">
        <v>80</v>
      </c>
      <c r="BI16" s="10" t="s">
        <v>81</v>
      </c>
      <c r="BJ16" s="59" t="s">
        <v>107</v>
      </c>
      <c r="BK16" s="10" t="s">
        <v>101</v>
      </c>
      <c r="BL16" s="10" t="s">
        <v>100</v>
      </c>
    </row>
    <row r="17" s="2" customFormat="1" ht="68" customHeight="1" spans="1:64">
      <c r="A17" s="9" t="s">
        <v>108</v>
      </c>
      <c r="B17" s="11" t="s">
        <v>109</v>
      </c>
      <c r="C17" s="11"/>
      <c r="D17" s="11"/>
      <c r="E17" s="11"/>
      <c r="F17" s="11"/>
      <c r="G17" s="11"/>
      <c r="H17" s="9"/>
      <c r="I17" s="9"/>
      <c r="J17" s="13">
        <f>J18</f>
        <v>312</v>
      </c>
      <c r="K17" s="13">
        <f t="shared" ref="K17:BF17" si="27">K18</f>
        <v>0</v>
      </c>
      <c r="L17" s="13">
        <f>L18</f>
        <v>0</v>
      </c>
      <c r="M17" s="13">
        <f>M18</f>
        <v>312</v>
      </c>
      <c r="N17" s="13">
        <f>N18</f>
        <v>0</v>
      </c>
      <c r="O17" s="44">
        <f>P17/J17*100%</f>
        <v>0.865384615384615</v>
      </c>
      <c r="P17" s="13">
        <f>P18</f>
        <v>270</v>
      </c>
      <c r="Q17" s="13">
        <f>Q18</f>
        <v>110</v>
      </c>
      <c r="R17" s="13">
        <f>R18</f>
        <v>0</v>
      </c>
      <c r="S17" s="13">
        <f>S18</f>
        <v>0</v>
      </c>
      <c r="T17" s="13">
        <f>T18</f>
        <v>110</v>
      </c>
      <c r="U17" s="13">
        <f>U18</f>
        <v>0</v>
      </c>
      <c r="V17" s="13">
        <f>V18</f>
        <v>110</v>
      </c>
      <c r="W17" s="13">
        <f>W18</f>
        <v>0</v>
      </c>
      <c r="X17" s="13">
        <f>X18</f>
        <v>0</v>
      </c>
      <c r="Y17" s="13">
        <f>Y18</f>
        <v>110</v>
      </c>
      <c r="Z17" s="13">
        <f>Z18</f>
        <v>0</v>
      </c>
      <c r="AA17" s="13">
        <f>AA18</f>
        <v>160</v>
      </c>
      <c r="AB17" s="13">
        <f>AB18</f>
        <v>0</v>
      </c>
      <c r="AC17" s="13">
        <f>AC18</f>
        <v>0</v>
      </c>
      <c r="AD17" s="13">
        <f>AD18</f>
        <v>160</v>
      </c>
      <c r="AE17" s="13">
        <f>AE18</f>
        <v>0</v>
      </c>
      <c r="AF17" s="13">
        <f>AF18</f>
        <v>160</v>
      </c>
      <c r="AG17" s="13">
        <f>AG18</f>
        <v>0</v>
      </c>
      <c r="AH17" s="13">
        <f>AH18</f>
        <v>0</v>
      </c>
      <c r="AI17" s="13">
        <f>AI18</f>
        <v>0</v>
      </c>
      <c r="AJ17" s="13">
        <f>AJ18</f>
        <v>0</v>
      </c>
      <c r="AK17" s="13">
        <f>AK18</f>
        <v>0</v>
      </c>
      <c r="AL17" s="13" t="str">
        <f>AL18</f>
        <v>主体施工</v>
      </c>
      <c r="AM17" s="13">
        <f>AM18</f>
        <v>130</v>
      </c>
      <c r="AN17" s="13">
        <f>AN18</f>
        <v>100</v>
      </c>
      <c r="AO17" s="13">
        <f>AO18</f>
        <v>0</v>
      </c>
      <c r="AP17" s="13">
        <f>AP18</f>
        <v>30</v>
      </c>
      <c r="AQ17" s="13" t="str">
        <f>AQ18</f>
        <v>完成工程建设</v>
      </c>
      <c r="AR17" s="13">
        <f>AR18</f>
        <v>30</v>
      </c>
      <c r="AS17" s="13">
        <f>AS18</f>
        <v>30</v>
      </c>
      <c r="AT17" s="13">
        <f>AT18</f>
        <v>0</v>
      </c>
      <c r="AU17" s="13">
        <f>AU18</f>
        <v>0</v>
      </c>
      <c r="AV17" s="13">
        <f>AV18</f>
        <v>0</v>
      </c>
      <c r="AW17" s="13">
        <f>AW18</f>
        <v>0</v>
      </c>
      <c r="AX17" s="13">
        <f>AX18</f>
        <v>0</v>
      </c>
      <c r="AY17" s="13">
        <f>AY18</f>
        <v>0</v>
      </c>
      <c r="AZ17" s="13">
        <f>AZ18</f>
        <v>0</v>
      </c>
      <c r="BA17" s="13">
        <f>BA18</f>
        <v>0</v>
      </c>
      <c r="BB17" s="13">
        <f>BB18</f>
        <v>0</v>
      </c>
      <c r="BC17" s="13">
        <f>BC18</f>
        <v>0</v>
      </c>
      <c r="BD17" s="13">
        <f>BD18</f>
        <v>0</v>
      </c>
      <c r="BE17" s="13">
        <f>BE18</f>
        <v>0</v>
      </c>
      <c r="BF17" s="58"/>
      <c r="BG17" s="58"/>
      <c r="BH17" s="10"/>
      <c r="BI17" s="10"/>
      <c r="BJ17" s="59"/>
      <c r="BK17" s="60"/>
      <c r="BL17" s="60"/>
    </row>
    <row r="18" s="2" customFormat="1" ht="276" customHeight="1" spans="1:64">
      <c r="A18" s="9">
        <v>6</v>
      </c>
      <c r="B18" s="10" t="s">
        <v>110</v>
      </c>
      <c r="C18" s="10" t="s">
        <v>111</v>
      </c>
      <c r="D18" s="10" t="s">
        <v>112</v>
      </c>
      <c r="E18" s="19" t="s">
        <v>113</v>
      </c>
      <c r="F18" s="10" t="s">
        <v>114</v>
      </c>
      <c r="G18" s="10" t="s">
        <v>73</v>
      </c>
      <c r="H18" s="9" t="s">
        <v>115</v>
      </c>
      <c r="I18" s="9" t="s">
        <v>91</v>
      </c>
      <c r="J18" s="13">
        <f>K18+L18+M18+N18</f>
        <v>312</v>
      </c>
      <c r="K18" s="10">
        <v>0</v>
      </c>
      <c r="L18" s="10">
        <v>0</v>
      </c>
      <c r="M18" s="10">
        <v>312</v>
      </c>
      <c r="N18" s="10">
        <v>0</v>
      </c>
      <c r="O18" s="44">
        <f>P18/J18*100%</f>
        <v>0.865384615384615</v>
      </c>
      <c r="P18" s="10">
        <v>270</v>
      </c>
      <c r="Q18" s="13">
        <f>R18+S18+T18+U18</f>
        <v>110</v>
      </c>
      <c r="R18" s="10">
        <v>0</v>
      </c>
      <c r="S18" s="10">
        <v>0</v>
      </c>
      <c r="T18" s="10">
        <v>110</v>
      </c>
      <c r="U18" s="10">
        <v>0</v>
      </c>
      <c r="V18" s="13">
        <f>W18+X18+Y18+Z18</f>
        <v>110</v>
      </c>
      <c r="W18" s="10">
        <v>0</v>
      </c>
      <c r="X18" s="10">
        <v>0</v>
      </c>
      <c r="Y18" s="10">
        <v>110</v>
      </c>
      <c r="Z18" s="10">
        <v>0</v>
      </c>
      <c r="AA18" s="13">
        <f>AB18+AC18+AD18+AG18+AJ18+AK18</f>
        <v>160</v>
      </c>
      <c r="AB18" s="10">
        <v>0</v>
      </c>
      <c r="AC18" s="10">
        <v>0</v>
      </c>
      <c r="AD18" s="13">
        <f>AE18+AF18</f>
        <v>160</v>
      </c>
      <c r="AE18" s="10">
        <v>0</v>
      </c>
      <c r="AF18" s="10">
        <v>160</v>
      </c>
      <c r="AG18" s="13">
        <f>AH18+AI18</f>
        <v>0</v>
      </c>
      <c r="AH18" s="10">
        <v>0</v>
      </c>
      <c r="AI18" s="10">
        <v>0</v>
      </c>
      <c r="AJ18" s="10">
        <v>0</v>
      </c>
      <c r="AK18" s="10">
        <v>0</v>
      </c>
      <c r="AL18" s="10" t="s">
        <v>76</v>
      </c>
      <c r="AM18" s="13">
        <f>AN18+AO18+AP18</f>
        <v>130</v>
      </c>
      <c r="AN18" s="10">
        <v>100</v>
      </c>
      <c r="AO18" s="10">
        <v>0</v>
      </c>
      <c r="AP18" s="10">
        <v>30</v>
      </c>
      <c r="AQ18" s="10" t="s">
        <v>116</v>
      </c>
      <c r="AR18" s="13">
        <f>AS18+AT18+AU18</f>
        <v>30</v>
      </c>
      <c r="AS18" s="10">
        <v>30</v>
      </c>
      <c r="AT18" s="10">
        <v>0</v>
      </c>
      <c r="AU18" s="10">
        <v>0</v>
      </c>
      <c r="AV18" s="10"/>
      <c r="AW18" s="13">
        <f>AX18+AY18+AZ18</f>
        <v>0</v>
      </c>
      <c r="AX18" s="10">
        <v>0</v>
      </c>
      <c r="AY18" s="10">
        <v>0</v>
      </c>
      <c r="AZ18" s="10">
        <v>0</v>
      </c>
      <c r="BA18" s="10"/>
      <c r="BB18" s="13">
        <f>BC18+BD18+BE18</f>
        <v>0</v>
      </c>
      <c r="BC18" s="10">
        <v>0</v>
      </c>
      <c r="BD18" s="10">
        <v>0</v>
      </c>
      <c r="BE18" s="10">
        <v>0</v>
      </c>
      <c r="BF18" s="11" t="s">
        <v>117</v>
      </c>
      <c r="BG18" s="11" t="s">
        <v>79</v>
      </c>
      <c r="BH18" s="10" t="s">
        <v>80</v>
      </c>
      <c r="BI18" s="10" t="s">
        <v>81</v>
      </c>
      <c r="BJ18" s="59" t="s">
        <v>118</v>
      </c>
      <c r="BK18" s="10" t="s">
        <v>112</v>
      </c>
      <c r="BL18" s="10" t="s">
        <v>111</v>
      </c>
    </row>
    <row r="19" s="2" customFormat="1" ht="68" customHeight="1" spans="1:64">
      <c r="A19" s="9" t="s">
        <v>119</v>
      </c>
      <c r="B19" s="11" t="s">
        <v>120</v>
      </c>
      <c r="C19" s="11"/>
      <c r="D19" s="11"/>
      <c r="E19" s="11"/>
      <c r="F19" s="11"/>
      <c r="G19" s="11"/>
      <c r="H19" s="9"/>
      <c r="I19" s="9"/>
      <c r="J19" s="13">
        <f>J20</f>
        <v>83</v>
      </c>
      <c r="K19" s="13">
        <f t="shared" ref="K19:BF19" si="28">K20</f>
        <v>0</v>
      </c>
      <c r="L19" s="13">
        <f>L20</f>
        <v>0</v>
      </c>
      <c r="M19" s="13">
        <f>M20</f>
        <v>83</v>
      </c>
      <c r="N19" s="13">
        <f>N20</f>
        <v>0</v>
      </c>
      <c r="O19" s="44">
        <f>P19/J19*100%</f>
        <v>0</v>
      </c>
      <c r="P19" s="13">
        <f>P20</f>
        <v>0</v>
      </c>
      <c r="Q19" s="13">
        <f>Q20</f>
        <v>0</v>
      </c>
      <c r="R19" s="13">
        <f>R20</f>
        <v>0</v>
      </c>
      <c r="S19" s="13">
        <f>S20</f>
        <v>0</v>
      </c>
      <c r="T19" s="13">
        <f>T20</f>
        <v>0</v>
      </c>
      <c r="U19" s="13">
        <f>U20</f>
        <v>0</v>
      </c>
      <c r="V19" s="13">
        <f>V20</f>
        <v>0</v>
      </c>
      <c r="W19" s="13">
        <f>W20</f>
        <v>0</v>
      </c>
      <c r="X19" s="13">
        <f>X20</f>
        <v>0</v>
      </c>
      <c r="Y19" s="13">
        <f>Y20</f>
        <v>0</v>
      </c>
      <c r="Z19" s="13">
        <f>Z20</f>
        <v>0</v>
      </c>
      <c r="AA19" s="13">
        <f>AA20</f>
        <v>60</v>
      </c>
      <c r="AB19" s="13">
        <f>AB20</f>
        <v>0</v>
      </c>
      <c r="AC19" s="13">
        <f>AC20</f>
        <v>0</v>
      </c>
      <c r="AD19" s="13">
        <f>AD20</f>
        <v>60</v>
      </c>
      <c r="AE19" s="13">
        <f>AE20</f>
        <v>0</v>
      </c>
      <c r="AF19" s="13">
        <f>AF20</f>
        <v>60</v>
      </c>
      <c r="AG19" s="13">
        <f>AG20</f>
        <v>0</v>
      </c>
      <c r="AH19" s="13">
        <f>AH20</f>
        <v>0</v>
      </c>
      <c r="AI19" s="13">
        <f>AI20</f>
        <v>0</v>
      </c>
      <c r="AJ19" s="13">
        <f>AJ20</f>
        <v>0</v>
      </c>
      <c r="AK19" s="13">
        <f>AK20</f>
        <v>0</v>
      </c>
      <c r="AL19" s="13" t="str">
        <f>AL20</f>
        <v>前期准备工作</v>
      </c>
      <c r="AM19" s="13">
        <f>AM20</f>
        <v>0</v>
      </c>
      <c r="AN19" s="13">
        <f>AN20</f>
        <v>0</v>
      </c>
      <c r="AO19" s="13">
        <f>AO20</f>
        <v>0</v>
      </c>
      <c r="AP19" s="13">
        <f>AP20</f>
        <v>0</v>
      </c>
      <c r="AQ19" s="13" t="str">
        <f>AQ20</f>
        <v>施工队进场施工</v>
      </c>
      <c r="AR19" s="13">
        <f>AR20</f>
        <v>15</v>
      </c>
      <c r="AS19" s="13">
        <f>AS20</f>
        <v>0</v>
      </c>
      <c r="AT19" s="13">
        <f>AT20</f>
        <v>0</v>
      </c>
      <c r="AU19" s="13">
        <f>AU20</f>
        <v>15</v>
      </c>
      <c r="AV19" s="13" t="str">
        <f>AV20</f>
        <v>完成工程建设</v>
      </c>
      <c r="AW19" s="13">
        <f>AW20</f>
        <v>45</v>
      </c>
      <c r="AX19" s="13">
        <f>AX20</f>
        <v>15</v>
      </c>
      <c r="AY19" s="13">
        <f>AY20</f>
        <v>15</v>
      </c>
      <c r="AZ19" s="13">
        <f>AZ20</f>
        <v>15</v>
      </c>
      <c r="BA19" s="13">
        <f>BA20</f>
        <v>0</v>
      </c>
      <c r="BB19" s="13">
        <f>BB20</f>
        <v>0</v>
      </c>
      <c r="BC19" s="13">
        <f>BC20</f>
        <v>0</v>
      </c>
      <c r="BD19" s="13">
        <f>BD20</f>
        <v>0</v>
      </c>
      <c r="BE19" s="13">
        <f>BE20</f>
        <v>0</v>
      </c>
      <c r="BF19" s="58"/>
      <c r="BG19" s="58"/>
      <c r="BH19" s="10"/>
      <c r="BI19" s="10"/>
      <c r="BJ19" s="59"/>
      <c r="BK19" s="60"/>
      <c r="BL19" s="60"/>
    </row>
    <row r="20" s="2" customFormat="1" ht="159" customHeight="1" spans="1:64">
      <c r="A20" s="9">
        <v>7</v>
      </c>
      <c r="B20" s="10" t="s">
        <v>121</v>
      </c>
      <c r="C20" s="10" t="s">
        <v>122</v>
      </c>
      <c r="D20" s="10" t="s">
        <v>123</v>
      </c>
      <c r="E20" s="19" t="s">
        <v>124</v>
      </c>
      <c r="F20" s="10" t="s">
        <v>114</v>
      </c>
      <c r="G20" s="10" t="s">
        <v>125</v>
      </c>
      <c r="H20" s="9" t="s">
        <v>75</v>
      </c>
      <c r="I20" s="9" t="s">
        <v>126</v>
      </c>
      <c r="J20" s="13">
        <f>K20+L20+M20+N20</f>
        <v>83</v>
      </c>
      <c r="K20" s="10">
        <v>0</v>
      </c>
      <c r="L20" s="10">
        <v>0</v>
      </c>
      <c r="M20" s="10">
        <v>83</v>
      </c>
      <c r="N20" s="10">
        <v>0</v>
      </c>
      <c r="O20" s="44">
        <f>P20/J20*100%</f>
        <v>0</v>
      </c>
      <c r="P20" s="10">
        <v>0</v>
      </c>
      <c r="Q20" s="13">
        <f>R20+S20+T20+U20</f>
        <v>0</v>
      </c>
      <c r="R20" s="10">
        <v>0</v>
      </c>
      <c r="S20" s="10">
        <v>0</v>
      </c>
      <c r="T20" s="10">
        <v>0</v>
      </c>
      <c r="U20" s="10">
        <v>0</v>
      </c>
      <c r="V20" s="13">
        <f>W20+X20+Y20+Z20</f>
        <v>0</v>
      </c>
      <c r="W20" s="10">
        <v>0</v>
      </c>
      <c r="X20" s="10">
        <v>0</v>
      </c>
      <c r="Y20" s="10">
        <v>0</v>
      </c>
      <c r="Z20" s="10">
        <v>0</v>
      </c>
      <c r="AA20" s="13">
        <f>AB20+AC20+AD20+AG20+AJ20+AK20</f>
        <v>60</v>
      </c>
      <c r="AB20" s="10">
        <v>0</v>
      </c>
      <c r="AC20" s="10">
        <v>0</v>
      </c>
      <c r="AD20" s="13">
        <f>AE20+AF20</f>
        <v>60</v>
      </c>
      <c r="AE20" s="10">
        <v>0</v>
      </c>
      <c r="AF20" s="10">
        <v>60</v>
      </c>
      <c r="AG20" s="13">
        <f>AH20+AI20</f>
        <v>0</v>
      </c>
      <c r="AH20" s="10">
        <v>0</v>
      </c>
      <c r="AI20" s="10">
        <v>0</v>
      </c>
      <c r="AJ20" s="10">
        <v>0</v>
      </c>
      <c r="AK20" s="10">
        <v>0</v>
      </c>
      <c r="AL20" s="10" t="s">
        <v>127</v>
      </c>
      <c r="AM20" s="13">
        <f>AN20+AO20+AP20</f>
        <v>0</v>
      </c>
      <c r="AN20" s="10">
        <v>0</v>
      </c>
      <c r="AO20" s="10">
        <v>0</v>
      </c>
      <c r="AP20" s="10">
        <v>0</v>
      </c>
      <c r="AQ20" s="10" t="s">
        <v>128</v>
      </c>
      <c r="AR20" s="13">
        <f>AS20+AT20+AU20</f>
        <v>15</v>
      </c>
      <c r="AS20" s="10">
        <v>0</v>
      </c>
      <c r="AT20" s="10">
        <v>0</v>
      </c>
      <c r="AU20" s="10">
        <v>15</v>
      </c>
      <c r="AV20" s="10" t="s">
        <v>116</v>
      </c>
      <c r="AW20" s="13">
        <f>AX20+AY20+AZ20</f>
        <v>45</v>
      </c>
      <c r="AX20" s="10">
        <v>15</v>
      </c>
      <c r="AY20" s="10">
        <v>15</v>
      </c>
      <c r="AZ20" s="10">
        <v>15</v>
      </c>
      <c r="BA20" s="10"/>
      <c r="BB20" s="13">
        <f>BC20+BD20+BE20</f>
        <v>0</v>
      </c>
      <c r="BC20" s="10">
        <v>0</v>
      </c>
      <c r="BD20" s="10">
        <v>0</v>
      </c>
      <c r="BE20" s="10">
        <v>0</v>
      </c>
      <c r="BF20" s="11" t="s">
        <v>129</v>
      </c>
      <c r="BG20" s="11" t="s">
        <v>79</v>
      </c>
      <c r="BH20" s="10" t="s">
        <v>130</v>
      </c>
      <c r="BI20" s="10" t="s">
        <v>131</v>
      </c>
      <c r="BJ20" s="59" t="s">
        <v>87</v>
      </c>
      <c r="BK20" s="61"/>
      <c r="BL20" s="61"/>
    </row>
    <row r="21" s="2" customFormat="1" ht="68" customHeight="1" spans="1:64">
      <c r="A21" s="9" t="s">
        <v>132</v>
      </c>
      <c r="B21" s="11" t="s">
        <v>133</v>
      </c>
      <c r="C21" s="11"/>
      <c r="D21" s="11"/>
      <c r="E21" s="11"/>
      <c r="F21" s="11"/>
      <c r="G21" s="11"/>
      <c r="H21" s="32"/>
      <c r="I21" s="32"/>
      <c r="J21" s="13">
        <f>J22+J23+J24+J25+J26+J27</f>
        <v>17117</v>
      </c>
      <c r="K21" s="13">
        <f t="shared" ref="K21:BF21" si="29">K22+K23+K24+K25+K26+K27</f>
        <v>7727</v>
      </c>
      <c r="L21" s="13">
        <f>L22+L23+L24+L25+L26+L27</f>
        <v>6878</v>
      </c>
      <c r="M21" s="13">
        <f>M22+M23+M24+M25+M26+M27</f>
        <v>2512</v>
      </c>
      <c r="N21" s="13">
        <f>N22+N23+N24+N25+N26+N27</f>
        <v>0</v>
      </c>
      <c r="O21" s="44">
        <f>P21/J21*100%</f>
        <v>0.631419057077759</v>
      </c>
      <c r="P21" s="13">
        <f>P22+P23+P24+P25+P26+P27</f>
        <v>10808</v>
      </c>
      <c r="Q21" s="13">
        <f>Q22+Q23+Q24+Q25+Q26+Q27</f>
        <v>6871</v>
      </c>
      <c r="R21" s="13">
        <f>R22+R23+R24+R25+R26+R27</f>
        <v>4092</v>
      </c>
      <c r="S21" s="13">
        <f>S22+S23+S24+S25+S26+S27</f>
        <v>2779</v>
      </c>
      <c r="T21" s="13">
        <f>T22+T23+T24+T25+T26+T27</f>
        <v>0</v>
      </c>
      <c r="U21" s="13">
        <f>U22+U23+U24+U25+U26+U27</f>
        <v>0</v>
      </c>
      <c r="V21" s="13">
        <f>V22+V23+V24+V25+V26+V27</f>
        <v>6831</v>
      </c>
      <c r="W21" s="13">
        <f>W22+W23+W24+W25+W26+W27</f>
        <v>4065</v>
      </c>
      <c r="X21" s="13">
        <f>X22+X23+X24+X25+X26+X27</f>
        <v>2766</v>
      </c>
      <c r="Y21" s="13">
        <f>Y22+Y23+Y24+Y25+Y26+Y27</f>
        <v>0</v>
      </c>
      <c r="Z21" s="13">
        <f>Z22+Z23+Z24+Z25+Z26+Z27</f>
        <v>0</v>
      </c>
      <c r="AA21" s="13">
        <f>AA22+AA23+AA24+AA25+AA26+AA27</f>
        <v>4700</v>
      </c>
      <c r="AB21" s="13">
        <f>AB22+AB23+AB24+AB25+AB26+AB27</f>
        <v>2000</v>
      </c>
      <c r="AC21" s="13">
        <f>AC22+AC23+AC24+AC25+AC26+AC27</f>
        <v>2000</v>
      </c>
      <c r="AD21" s="13">
        <f>AD22+AD23+AD24+AD25+AD26+AD27</f>
        <v>200</v>
      </c>
      <c r="AE21" s="13">
        <f>AE22+AE23+AE24+AE25+AE26+AE27</f>
        <v>0</v>
      </c>
      <c r="AF21" s="13">
        <f>AF22+AF23+AF24+AF25+AF26+AF27</f>
        <v>200</v>
      </c>
      <c r="AG21" s="13">
        <f>AG22+AG23+AG24+AG25+AG26+AG27</f>
        <v>500</v>
      </c>
      <c r="AH21" s="13">
        <f>AH22+AH23+AH24+AH25+AH26+AH27</f>
        <v>500</v>
      </c>
      <c r="AI21" s="13">
        <f>AI22+AI23+AI24+AI25+AI26+AI27</f>
        <v>0</v>
      </c>
      <c r="AJ21" s="13">
        <f>AJ22+AJ23+AJ24+AJ25+AJ26+AJ27</f>
        <v>0</v>
      </c>
      <c r="AK21" s="13">
        <f>AK22+AK23+AK24+AK25+AK26+AK27</f>
        <v>0</v>
      </c>
      <c r="AL21" s="13" t="e">
        <f>AL22+AL23+AL24+AL25+AL26+AL27</f>
        <v>#VALUE!</v>
      </c>
      <c r="AM21" s="13">
        <f>AM22+AM23+AM24+AM25+AM26+AM27</f>
        <v>1260</v>
      </c>
      <c r="AN21" s="13">
        <f>AN22+AN23+AN24+AN25+AN26+AN27</f>
        <v>310</v>
      </c>
      <c r="AO21" s="13">
        <f>AO22+AO23+AO24+AO25+AO26+AO27</f>
        <v>0</v>
      </c>
      <c r="AP21" s="13">
        <f>AP22+AP23+AP24+AP25+AP26+AP27</f>
        <v>950</v>
      </c>
      <c r="AQ21" s="13" t="e">
        <f>AQ22+AQ23+AQ24+AQ25+AQ26+AQ27</f>
        <v>#VALUE!</v>
      </c>
      <c r="AR21" s="13">
        <f>AR22+AR23+AR24+AR25+AR26+AR27</f>
        <v>2040</v>
      </c>
      <c r="AS21" s="13">
        <f>AS22+AS23+AS24+AS25+AS26+AS27</f>
        <v>550</v>
      </c>
      <c r="AT21" s="13">
        <f>AT22+AT23+AT24+AT25+AT26+AT27</f>
        <v>770</v>
      </c>
      <c r="AU21" s="13">
        <f>AU22+AU23+AU24+AU25+AU26+AU27</f>
        <v>720</v>
      </c>
      <c r="AV21" s="13" t="e">
        <f>AV22+AV23+AV24+AV25+AV26+AV27</f>
        <v>#VALUE!</v>
      </c>
      <c r="AW21" s="13">
        <f>AW22+AW23+AW24+AW25+AW26+AW27</f>
        <v>1400</v>
      </c>
      <c r="AX21" s="13">
        <f>AX22+AX23+AX24+AX25+AX26+AX27</f>
        <v>600</v>
      </c>
      <c r="AY21" s="13">
        <f>AY22+AY23+AY24+AY25+AY26+AY27</f>
        <v>800</v>
      </c>
      <c r="AZ21" s="13">
        <f>AZ22+AZ23+AZ24+AZ25+AZ26+AZ27</f>
        <v>0</v>
      </c>
      <c r="BA21" s="13">
        <f>BA22+BA23+BA24+BA25+BA26+BA27</f>
        <v>0</v>
      </c>
      <c r="BB21" s="13">
        <f>BB22+BB23+BB24+BB25+BB26+BB27</f>
        <v>0</v>
      </c>
      <c r="BC21" s="13">
        <f>BC22+BC23+BC24+BC25+BC26+BC27</f>
        <v>0</v>
      </c>
      <c r="BD21" s="13">
        <f>BD22+BD23+BD24+BD25+BD26+BD27</f>
        <v>0</v>
      </c>
      <c r="BE21" s="13">
        <f>BE22+BE23+BE24+BE25+BE26+BE27</f>
        <v>0</v>
      </c>
      <c r="BF21" s="11"/>
      <c r="BG21" s="11"/>
      <c r="BH21" s="10"/>
      <c r="BI21" s="10"/>
      <c r="BJ21" s="59"/>
      <c r="BK21" s="60"/>
      <c r="BL21" s="60"/>
    </row>
    <row r="22" s="2" customFormat="1" ht="128" customHeight="1" spans="1:64">
      <c r="A22" s="9">
        <v>8</v>
      </c>
      <c r="B22" s="10" t="s">
        <v>134</v>
      </c>
      <c r="C22" s="10" t="s">
        <v>135</v>
      </c>
      <c r="D22" s="10" t="s">
        <v>136</v>
      </c>
      <c r="E22" s="11" t="s">
        <v>137</v>
      </c>
      <c r="F22" s="10" t="s">
        <v>138</v>
      </c>
      <c r="G22" s="34" t="s">
        <v>73</v>
      </c>
      <c r="H22" s="32" t="s">
        <v>103</v>
      </c>
      <c r="I22" s="32" t="s">
        <v>126</v>
      </c>
      <c r="J22" s="13">
        <f t="shared" ref="J22:J27" si="30">K22+L22+M22+N22</f>
        <v>1923</v>
      </c>
      <c r="K22" s="46">
        <v>0</v>
      </c>
      <c r="L22" s="46">
        <v>0</v>
      </c>
      <c r="M22" s="46">
        <v>1923</v>
      </c>
      <c r="N22" s="46">
        <v>0</v>
      </c>
      <c r="O22" s="44">
        <f>P22/J22*100%</f>
        <v>0.260010400416017</v>
      </c>
      <c r="P22" s="46">
        <v>500</v>
      </c>
      <c r="Q22" s="13">
        <f t="shared" ref="Q22:Q27" si="31">R22+S22+T22+U22</f>
        <v>0</v>
      </c>
      <c r="R22" s="46">
        <v>0</v>
      </c>
      <c r="S22" s="46">
        <v>0</v>
      </c>
      <c r="T22" s="46">
        <v>0</v>
      </c>
      <c r="U22" s="46">
        <v>0</v>
      </c>
      <c r="V22" s="13">
        <f t="shared" ref="V22:V27" si="32">W22+X22+Y22+Z22</f>
        <v>0</v>
      </c>
      <c r="W22" s="46">
        <v>0</v>
      </c>
      <c r="X22" s="46">
        <v>0</v>
      </c>
      <c r="Y22" s="46">
        <v>0</v>
      </c>
      <c r="Z22" s="46">
        <v>0</v>
      </c>
      <c r="AA22" s="13">
        <f t="shared" ref="AA22:AA27" si="33">AB22+AC22+AD22+AG22+AJ22+AK22</f>
        <v>500</v>
      </c>
      <c r="AB22" s="10">
        <v>0</v>
      </c>
      <c r="AC22" s="10">
        <v>0</v>
      </c>
      <c r="AD22" s="13">
        <f t="shared" ref="AD22:AD27" si="34">AE22+AF22</f>
        <v>0</v>
      </c>
      <c r="AE22" s="10">
        <v>0</v>
      </c>
      <c r="AF22" s="10">
        <v>0</v>
      </c>
      <c r="AG22" s="13">
        <f t="shared" ref="AG22:AG27" si="35">AH22+AI22</f>
        <v>500</v>
      </c>
      <c r="AH22" s="10">
        <v>500</v>
      </c>
      <c r="AI22" s="10">
        <v>0</v>
      </c>
      <c r="AJ22" s="10">
        <v>0</v>
      </c>
      <c r="AK22" s="10">
        <v>0</v>
      </c>
      <c r="AL22" s="10" t="s">
        <v>139</v>
      </c>
      <c r="AM22" s="13">
        <f t="shared" ref="AM22:AM27" si="36">AN22+AO22+AP22</f>
        <v>160</v>
      </c>
      <c r="AN22" s="10">
        <v>60</v>
      </c>
      <c r="AO22" s="10">
        <v>0</v>
      </c>
      <c r="AP22" s="10">
        <v>100</v>
      </c>
      <c r="AQ22" s="10" t="s">
        <v>140</v>
      </c>
      <c r="AR22" s="13">
        <f t="shared" ref="AR22:AR27" si="37">AS22+AT22+AU22</f>
        <v>340</v>
      </c>
      <c r="AS22" s="10">
        <v>100</v>
      </c>
      <c r="AT22" s="10">
        <v>120</v>
      </c>
      <c r="AU22" s="10">
        <v>120</v>
      </c>
      <c r="AV22" s="10"/>
      <c r="AW22" s="13">
        <f t="shared" ref="AW22:AW27" si="38">AX22+AY22+AZ22</f>
        <v>0</v>
      </c>
      <c r="AX22" s="10">
        <v>0</v>
      </c>
      <c r="AY22" s="10">
        <v>0</v>
      </c>
      <c r="AZ22" s="10">
        <v>0</v>
      </c>
      <c r="BA22" s="10"/>
      <c r="BB22" s="13">
        <f t="shared" ref="BB22:BB27" si="39">BC22+BD22+BE22</f>
        <v>0</v>
      </c>
      <c r="BC22" s="10">
        <v>0</v>
      </c>
      <c r="BD22" s="10">
        <v>0</v>
      </c>
      <c r="BE22" s="10">
        <v>0</v>
      </c>
      <c r="BF22" s="11" t="s">
        <v>141</v>
      </c>
      <c r="BG22" s="11" t="s">
        <v>79</v>
      </c>
      <c r="BH22" s="10" t="s">
        <v>80</v>
      </c>
      <c r="BI22" s="10"/>
      <c r="BJ22" s="62" t="s">
        <v>142</v>
      </c>
      <c r="BK22" s="10" t="s">
        <v>136</v>
      </c>
      <c r="BL22" s="10" t="s">
        <v>135</v>
      </c>
    </row>
    <row r="23" s="2" customFormat="1" ht="128" customHeight="1" spans="1:64">
      <c r="A23" s="9">
        <v>9</v>
      </c>
      <c r="B23" s="10" t="s">
        <v>143</v>
      </c>
      <c r="C23" s="10" t="s">
        <v>135</v>
      </c>
      <c r="D23" s="10" t="s">
        <v>136</v>
      </c>
      <c r="E23" s="11" t="s">
        <v>144</v>
      </c>
      <c r="F23" s="10" t="s">
        <v>145</v>
      </c>
      <c r="G23" s="34" t="s">
        <v>73</v>
      </c>
      <c r="H23" s="32" t="s">
        <v>74</v>
      </c>
      <c r="I23" s="32" t="s">
        <v>146</v>
      </c>
      <c r="J23" s="13">
        <f>K23+L23+M23+N23</f>
        <v>589</v>
      </c>
      <c r="K23" s="46">
        <v>0</v>
      </c>
      <c r="L23" s="46">
        <v>0</v>
      </c>
      <c r="M23" s="46">
        <v>589</v>
      </c>
      <c r="N23" s="46">
        <v>0</v>
      </c>
      <c r="O23" s="44">
        <f>P23/J23*100%</f>
        <v>0.249575551782683</v>
      </c>
      <c r="P23" s="46">
        <v>147</v>
      </c>
      <c r="Q23" s="13">
        <f>R23+S23+T23+U23</f>
        <v>0</v>
      </c>
      <c r="R23" s="46">
        <v>0</v>
      </c>
      <c r="S23" s="46">
        <v>0</v>
      </c>
      <c r="T23" s="46">
        <v>0</v>
      </c>
      <c r="U23" s="46">
        <v>0</v>
      </c>
      <c r="V23" s="13">
        <f>W23+X23+Y23+Z23</f>
        <v>0</v>
      </c>
      <c r="W23" s="46">
        <v>0</v>
      </c>
      <c r="X23" s="46">
        <v>0</v>
      </c>
      <c r="Y23" s="46">
        <v>0</v>
      </c>
      <c r="Z23" s="46">
        <v>0</v>
      </c>
      <c r="AA23" s="13">
        <f>AB23+AC23+AD23+AG23+AJ23+AK23</f>
        <v>200</v>
      </c>
      <c r="AB23" s="10">
        <v>0</v>
      </c>
      <c r="AC23" s="10">
        <v>0</v>
      </c>
      <c r="AD23" s="13">
        <f>AE23+AF23</f>
        <v>200</v>
      </c>
      <c r="AE23" s="10">
        <v>0</v>
      </c>
      <c r="AF23" s="10">
        <v>200</v>
      </c>
      <c r="AG23" s="13">
        <f>AH23+AI23</f>
        <v>0</v>
      </c>
      <c r="AH23" s="10">
        <v>0</v>
      </c>
      <c r="AI23" s="10">
        <v>0</v>
      </c>
      <c r="AJ23" s="10">
        <v>0</v>
      </c>
      <c r="AK23" s="10">
        <v>0</v>
      </c>
      <c r="AL23" s="10" t="s">
        <v>139</v>
      </c>
      <c r="AM23" s="13">
        <f>AN23+AO23+AP23</f>
        <v>100</v>
      </c>
      <c r="AN23" s="10">
        <v>50</v>
      </c>
      <c r="AO23" s="10">
        <v>0</v>
      </c>
      <c r="AP23" s="10">
        <v>50</v>
      </c>
      <c r="AQ23" s="10" t="s">
        <v>139</v>
      </c>
      <c r="AR23" s="13">
        <f>AS23+AT23+AU23</f>
        <v>100</v>
      </c>
      <c r="AS23" s="10">
        <v>50</v>
      </c>
      <c r="AT23" s="10">
        <v>50</v>
      </c>
      <c r="AU23" s="10">
        <v>0</v>
      </c>
      <c r="AV23" s="10"/>
      <c r="AW23" s="13">
        <f>AX23+AY23+AZ23</f>
        <v>0</v>
      </c>
      <c r="AX23" s="10">
        <v>0</v>
      </c>
      <c r="AY23" s="10">
        <v>0</v>
      </c>
      <c r="AZ23" s="10">
        <v>0</v>
      </c>
      <c r="BA23" s="10"/>
      <c r="BB23" s="13">
        <f>BC23+BD23+BE23</f>
        <v>0</v>
      </c>
      <c r="BC23" s="10">
        <v>0</v>
      </c>
      <c r="BD23" s="10">
        <v>0</v>
      </c>
      <c r="BE23" s="10">
        <v>0</v>
      </c>
      <c r="BF23" s="11" t="s">
        <v>147</v>
      </c>
      <c r="BG23" s="11" t="s">
        <v>79</v>
      </c>
      <c r="BH23" s="10" t="s">
        <v>80</v>
      </c>
      <c r="BI23" s="10"/>
      <c r="BJ23" s="62" t="s">
        <v>87</v>
      </c>
      <c r="BK23" s="10" t="s">
        <v>136</v>
      </c>
      <c r="BL23" s="10" t="s">
        <v>135</v>
      </c>
    </row>
    <row r="24" s="2" customFormat="1" ht="154" customHeight="1" spans="1:64">
      <c r="A24" s="9">
        <v>10</v>
      </c>
      <c r="B24" s="10" t="s">
        <v>148</v>
      </c>
      <c r="C24" s="10" t="s">
        <v>135</v>
      </c>
      <c r="D24" s="10" t="s">
        <v>136</v>
      </c>
      <c r="E24" s="11" t="s">
        <v>149</v>
      </c>
      <c r="F24" s="10" t="s">
        <v>114</v>
      </c>
      <c r="G24" s="34" t="s">
        <v>73</v>
      </c>
      <c r="H24" s="32" t="s">
        <v>150</v>
      </c>
      <c r="I24" s="32" t="s">
        <v>104</v>
      </c>
      <c r="J24" s="13">
        <f>K24+L24+M24+N24</f>
        <v>4642</v>
      </c>
      <c r="K24" s="46">
        <v>4642</v>
      </c>
      <c r="L24" s="46">
        <v>0</v>
      </c>
      <c r="M24" s="46">
        <v>0</v>
      </c>
      <c r="N24" s="46">
        <v>0</v>
      </c>
      <c r="O24" s="44">
        <f>P24/J24*100%</f>
        <v>0.840155105557949</v>
      </c>
      <c r="P24" s="46">
        <v>3900</v>
      </c>
      <c r="Q24" s="13">
        <f>R24+S24+T24+U24</f>
        <v>2842</v>
      </c>
      <c r="R24" s="46">
        <v>2842</v>
      </c>
      <c r="S24" s="46">
        <v>0</v>
      </c>
      <c r="T24" s="46">
        <v>0</v>
      </c>
      <c r="U24" s="46">
        <v>0</v>
      </c>
      <c r="V24" s="13">
        <f>W24+X24+Y24+Z24</f>
        <v>2842</v>
      </c>
      <c r="W24" s="46">
        <v>2842</v>
      </c>
      <c r="X24" s="46">
        <v>0</v>
      </c>
      <c r="Y24" s="46">
        <v>0</v>
      </c>
      <c r="Z24" s="46">
        <v>0</v>
      </c>
      <c r="AA24" s="13">
        <f>AB24+AC24+AD24+AG24+AJ24+AK24</f>
        <v>1000</v>
      </c>
      <c r="AB24" s="10">
        <v>1000</v>
      </c>
      <c r="AC24" s="10">
        <v>0</v>
      </c>
      <c r="AD24" s="13">
        <f>AE24+AF24</f>
        <v>0</v>
      </c>
      <c r="AE24" s="10">
        <v>0</v>
      </c>
      <c r="AF24" s="10">
        <v>0</v>
      </c>
      <c r="AG24" s="13">
        <f>AH24+AI24</f>
        <v>0</v>
      </c>
      <c r="AH24" s="10">
        <v>0</v>
      </c>
      <c r="AI24" s="10">
        <v>0</v>
      </c>
      <c r="AJ24" s="10">
        <v>0</v>
      </c>
      <c r="AK24" s="10">
        <v>0</v>
      </c>
      <c r="AL24" s="10" t="s">
        <v>151</v>
      </c>
      <c r="AM24" s="13">
        <f>AN24+AO24+AP24</f>
        <v>250</v>
      </c>
      <c r="AN24" s="10">
        <v>50</v>
      </c>
      <c r="AO24" s="10">
        <v>0</v>
      </c>
      <c r="AP24" s="10">
        <v>200</v>
      </c>
      <c r="AQ24" s="10" t="s">
        <v>151</v>
      </c>
      <c r="AR24" s="13">
        <f>AS24+AT24+AU24</f>
        <v>400</v>
      </c>
      <c r="AS24" s="10">
        <v>100</v>
      </c>
      <c r="AT24" s="10">
        <v>150</v>
      </c>
      <c r="AU24" s="10">
        <v>150</v>
      </c>
      <c r="AV24" s="10" t="s">
        <v>152</v>
      </c>
      <c r="AW24" s="13">
        <f>AX24+AY24+AZ24</f>
        <v>350</v>
      </c>
      <c r="AX24" s="10">
        <v>150</v>
      </c>
      <c r="AY24" s="10">
        <v>200</v>
      </c>
      <c r="AZ24" s="10">
        <v>0</v>
      </c>
      <c r="BA24" s="10"/>
      <c r="BB24" s="13">
        <f>BC24+BD24+BE24</f>
        <v>0</v>
      </c>
      <c r="BC24" s="10">
        <v>0</v>
      </c>
      <c r="BD24" s="10">
        <v>0</v>
      </c>
      <c r="BE24" s="10">
        <v>0</v>
      </c>
      <c r="BF24" s="11" t="s">
        <v>153</v>
      </c>
      <c r="BG24" s="11" t="s">
        <v>79</v>
      </c>
      <c r="BH24" s="10" t="s">
        <v>80</v>
      </c>
      <c r="BI24" s="10" t="s">
        <v>81</v>
      </c>
      <c r="BJ24" s="62" t="s">
        <v>87</v>
      </c>
      <c r="BK24" s="10" t="s">
        <v>136</v>
      </c>
      <c r="BL24" s="10" t="s">
        <v>135</v>
      </c>
    </row>
    <row r="25" s="2" customFormat="1" ht="154" customHeight="1" spans="1:64">
      <c r="A25" s="9">
        <v>11</v>
      </c>
      <c r="B25" s="10" t="s">
        <v>154</v>
      </c>
      <c r="C25" s="10" t="s">
        <v>135</v>
      </c>
      <c r="D25" s="10" t="s">
        <v>136</v>
      </c>
      <c r="E25" s="11" t="s">
        <v>155</v>
      </c>
      <c r="F25" s="10" t="s">
        <v>114</v>
      </c>
      <c r="G25" s="34" t="s">
        <v>73</v>
      </c>
      <c r="H25" s="32" t="s">
        <v>150</v>
      </c>
      <c r="I25" s="32" t="s">
        <v>104</v>
      </c>
      <c r="J25" s="13">
        <f>K25+L25+M25+N25</f>
        <v>3020</v>
      </c>
      <c r="K25" s="46">
        <v>0</v>
      </c>
      <c r="L25" s="46">
        <v>3020</v>
      </c>
      <c r="M25" s="46">
        <v>0</v>
      </c>
      <c r="N25" s="46">
        <v>0</v>
      </c>
      <c r="O25" s="44">
        <f>P25/J25*100%</f>
        <v>0.519867549668874</v>
      </c>
      <c r="P25" s="46">
        <v>1570</v>
      </c>
      <c r="Q25" s="13">
        <f>R25+S25+T25+U25</f>
        <v>913</v>
      </c>
      <c r="R25" s="46">
        <v>0</v>
      </c>
      <c r="S25" s="46">
        <v>913</v>
      </c>
      <c r="T25" s="46">
        <v>0</v>
      </c>
      <c r="U25" s="46">
        <v>0</v>
      </c>
      <c r="V25" s="13">
        <f>W25+X25+Y25+Z25</f>
        <v>900</v>
      </c>
      <c r="W25" s="46">
        <v>0</v>
      </c>
      <c r="X25" s="46">
        <v>900</v>
      </c>
      <c r="Y25" s="46">
        <v>0</v>
      </c>
      <c r="Z25" s="46">
        <v>0</v>
      </c>
      <c r="AA25" s="13">
        <f>AB25+AC25+AD25+AG25+AJ25+AK25</f>
        <v>1000</v>
      </c>
      <c r="AB25" s="10">
        <v>0</v>
      </c>
      <c r="AC25" s="10">
        <v>1000</v>
      </c>
      <c r="AD25" s="13">
        <f>AE25+AF25</f>
        <v>0</v>
      </c>
      <c r="AE25" s="10">
        <v>0</v>
      </c>
      <c r="AF25" s="10">
        <v>0</v>
      </c>
      <c r="AG25" s="13">
        <f>AH25+AI25</f>
        <v>0</v>
      </c>
      <c r="AH25" s="10">
        <v>0</v>
      </c>
      <c r="AI25" s="10">
        <v>0</v>
      </c>
      <c r="AJ25" s="10">
        <v>0</v>
      </c>
      <c r="AK25" s="10">
        <v>0</v>
      </c>
      <c r="AL25" s="10" t="s">
        <v>151</v>
      </c>
      <c r="AM25" s="13">
        <f>AN25+AO25+AP25</f>
        <v>250</v>
      </c>
      <c r="AN25" s="10">
        <v>50</v>
      </c>
      <c r="AO25" s="10">
        <v>0</v>
      </c>
      <c r="AP25" s="10">
        <v>200</v>
      </c>
      <c r="AQ25" s="10" t="s">
        <v>151</v>
      </c>
      <c r="AR25" s="13">
        <f>AS25+AT25+AU25</f>
        <v>400</v>
      </c>
      <c r="AS25" s="10">
        <v>100</v>
      </c>
      <c r="AT25" s="10">
        <v>150</v>
      </c>
      <c r="AU25" s="10">
        <v>150</v>
      </c>
      <c r="AV25" s="10" t="s">
        <v>156</v>
      </c>
      <c r="AW25" s="13">
        <f>AX25+AY25+AZ25</f>
        <v>350</v>
      </c>
      <c r="AX25" s="10">
        <v>150</v>
      </c>
      <c r="AY25" s="10">
        <v>200</v>
      </c>
      <c r="AZ25" s="10">
        <v>0</v>
      </c>
      <c r="BA25" s="10"/>
      <c r="BB25" s="13">
        <f>BC25+BD25+BE25</f>
        <v>0</v>
      </c>
      <c r="BC25" s="10">
        <v>0</v>
      </c>
      <c r="BD25" s="10">
        <v>0</v>
      </c>
      <c r="BE25" s="10">
        <v>0</v>
      </c>
      <c r="BF25" s="11" t="s">
        <v>157</v>
      </c>
      <c r="BG25" s="11" t="s">
        <v>79</v>
      </c>
      <c r="BH25" s="10" t="s">
        <v>80</v>
      </c>
      <c r="BI25" s="10" t="s">
        <v>81</v>
      </c>
      <c r="BJ25" s="62" t="s">
        <v>158</v>
      </c>
      <c r="BK25" s="10" t="s">
        <v>136</v>
      </c>
      <c r="BL25" s="10" t="s">
        <v>135</v>
      </c>
    </row>
    <row r="26" s="2" customFormat="1" ht="154" customHeight="1" spans="1:64">
      <c r="A26" s="9">
        <v>12</v>
      </c>
      <c r="B26" s="10" t="s">
        <v>159</v>
      </c>
      <c r="C26" s="10" t="s">
        <v>135</v>
      </c>
      <c r="D26" s="10" t="s">
        <v>136</v>
      </c>
      <c r="E26" s="11" t="s">
        <v>160</v>
      </c>
      <c r="F26" s="10" t="s">
        <v>114</v>
      </c>
      <c r="G26" s="34" t="s">
        <v>73</v>
      </c>
      <c r="H26" s="32" t="s">
        <v>150</v>
      </c>
      <c r="I26" s="32" t="s">
        <v>104</v>
      </c>
      <c r="J26" s="13">
        <f>K26+L26+M26+N26</f>
        <v>3085</v>
      </c>
      <c r="K26" s="46">
        <v>3085</v>
      </c>
      <c r="L26" s="46">
        <v>0</v>
      </c>
      <c r="M26" s="46">
        <v>0</v>
      </c>
      <c r="N26" s="46">
        <v>0</v>
      </c>
      <c r="O26" s="44">
        <f>P26/J26*100%</f>
        <v>0.620097244732577</v>
      </c>
      <c r="P26" s="46">
        <v>1913</v>
      </c>
      <c r="Q26" s="13">
        <f>R26+S26+T26+U26</f>
        <v>1250</v>
      </c>
      <c r="R26" s="46">
        <v>1250</v>
      </c>
      <c r="S26" s="46">
        <v>0</v>
      </c>
      <c r="T26" s="46">
        <v>0</v>
      </c>
      <c r="U26" s="46">
        <v>0</v>
      </c>
      <c r="V26" s="13">
        <f>W26+X26+Y26+Z26</f>
        <v>1223</v>
      </c>
      <c r="W26" s="46">
        <v>1223</v>
      </c>
      <c r="X26" s="46">
        <v>0</v>
      </c>
      <c r="Y26" s="46">
        <v>0</v>
      </c>
      <c r="Z26" s="46">
        <v>0</v>
      </c>
      <c r="AA26" s="13">
        <f>AB26+AC26+AD26+AG26+AJ26+AK26</f>
        <v>1000</v>
      </c>
      <c r="AB26" s="10">
        <v>1000</v>
      </c>
      <c r="AC26" s="10">
        <v>0</v>
      </c>
      <c r="AD26" s="13">
        <f>AE26+AF26</f>
        <v>0</v>
      </c>
      <c r="AE26" s="10">
        <v>0</v>
      </c>
      <c r="AF26" s="10">
        <v>0</v>
      </c>
      <c r="AG26" s="13">
        <f>AH26+AI26</f>
        <v>0</v>
      </c>
      <c r="AH26" s="10">
        <v>0</v>
      </c>
      <c r="AI26" s="10">
        <v>0</v>
      </c>
      <c r="AJ26" s="10">
        <v>0</v>
      </c>
      <c r="AK26" s="10">
        <v>0</v>
      </c>
      <c r="AL26" s="10" t="s">
        <v>161</v>
      </c>
      <c r="AM26" s="13">
        <f>AN26+AO26+AP26</f>
        <v>250</v>
      </c>
      <c r="AN26" s="10">
        <v>50</v>
      </c>
      <c r="AO26" s="10">
        <v>0</v>
      </c>
      <c r="AP26" s="10">
        <v>200</v>
      </c>
      <c r="AQ26" s="10" t="s">
        <v>161</v>
      </c>
      <c r="AR26" s="13">
        <f>AS26+AT26+AU26</f>
        <v>400</v>
      </c>
      <c r="AS26" s="10">
        <v>100</v>
      </c>
      <c r="AT26" s="10">
        <v>150</v>
      </c>
      <c r="AU26" s="10">
        <v>150</v>
      </c>
      <c r="AV26" s="10" t="s">
        <v>156</v>
      </c>
      <c r="AW26" s="13">
        <f>AX26+AY26+AZ26</f>
        <v>350</v>
      </c>
      <c r="AX26" s="10">
        <v>150</v>
      </c>
      <c r="AY26" s="10">
        <v>200</v>
      </c>
      <c r="AZ26" s="10">
        <v>0</v>
      </c>
      <c r="BA26" s="10"/>
      <c r="BB26" s="13">
        <f>BC26+BD26+BE26</f>
        <v>0</v>
      </c>
      <c r="BC26" s="10">
        <v>0</v>
      </c>
      <c r="BD26" s="10">
        <v>0</v>
      </c>
      <c r="BE26" s="10">
        <v>0</v>
      </c>
      <c r="BF26" s="11" t="s">
        <v>162</v>
      </c>
      <c r="BG26" s="11" t="s">
        <v>79</v>
      </c>
      <c r="BH26" s="10" t="s">
        <v>80</v>
      </c>
      <c r="BI26" s="10" t="s">
        <v>81</v>
      </c>
      <c r="BJ26" s="62" t="s">
        <v>163</v>
      </c>
      <c r="BK26" s="10" t="s">
        <v>136</v>
      </c>
      <c r="BL26" s="10" t="s">
        <v>135</v>
      </c>
    </row>
    <row r="27" s="2" customFormat="1" ht="154" customHeight="1" spans="1:64">
      <c r="A27" s="9">
        <v>13</v>
      </c>
      <c r="B27" s="10" t="s">
        <v>164</v>
      </c>
      <c r="C27" s="10" t="s">
        <v>135</v>
      </c>
      <c r="D27" s="10" t="s">
        <v>136</v>
      </c>
      <c r="E27" s="11" t="s">
        <v>165</v>
      </c>
      <c r="F27" s="10" t="s">
        <v>114</v>
      </c>
      <c r="G27" s="34" t="s">
        <v>73</v>
      </c>
      <c r="H27" s="32" t="s">
        <v>166</v>
      </c>
      <c r="I27" s="32" t="s">
        <v>104</v>
      </c>
      <c r="J27" s="13">
        <f>K27+L27+M27+N27</f>
        <v>3858</v>
      </c>
      <c r="K27" s="46">
        <v>0</v>
      </c>
      <c r="L27" s="46">
        <v>3858</v>
      </c>
      <c r="M27" s="46">
        <v>0</v>
      </c>
      <c r="N27" s="46">
        <v>0</v>
      </c>
      <c r="O27" s="44">
        <f>P27/J27*100%</f>
        <v>0.720062208398134</v>
      </c>
      <c r="P27" s="46">
        <v>2778</v>
      </c>
      <c r="Q27" s="13">
        <f>R27+S27+T27+U27</f>
        <v>1866</v>
      </c>
      <c r="R27" s="46">
        <v>0</v>
      </c>
      <c r="S27" s="46">
        <v>1866</v>
      </c>
      <c r="T27" s="46">
        <v>0</v>
      </c>
      <c r="U27" s="46">
        <v>0</v>
      </c>
      <c r="V27" s="13">
        <f>W27+X27+Y27+Z27</f>
        <v>1866</v>
      </c>
      <c r="W27" s="46">
        <v>0</v>
      </c>
      <c r="X27" s="46">
        <v>1866</v>
      </c>
      <c r="Y27" s="46">
        <v>0</v>
      </c>
      <c r="Z27" s="46">
        <v>0</v>
      </c>
      <c r="AA27" s="13">
        <f>AB27+AC27+AD27+AG27+AJ27+AK27</f>
        <v>1000</v>
      </c>
      <c r="AB27" s="10">
        <v>0</v>
      </c>
      <c r="AC27" s="10">
        <v>1000</v>
      </c>
      <c r="AD27" s="13">
        <f>AE27+AF27</f>
        <v>0</v>
      </c>
      <c r="AE27" s="10">
        <v>0</v>
      </c>
      <c r="AF27" s="10">
        <v>0</v>
      </c>
      <c r="AG27" s="13">
        <f>AH27+AI27</f>
        <v>0</v>
      </c>
      <c r="AH27" s="10">
        <v>0</v>
      </c>
      <c r="AI27" s="10">
        <v>0</v>
      </c>
      <c r="AJ27" s="10">
        <v>0</v>
      </c>
      <c r="AK27" s="10">
        <v>0</v>
      </c>
      <c r="AL27" s="10" t="s">
        <v>167</v>
      </c>
      <c r="AM27" s="13">
        <f>AN27+AO27+AP27</f>
        <v>250</v>
      </c>
      <c r="AN27" s="10">
        <v>50</v>
      </c>
      <c r="AO27" s="10">
        <v>0</v>
      </c>
      <c r="AP27" s="10">
        <v>200</v>
      </c>
      <c r="AQ27" s="10" t="s">
        <v>167</v>
      </c>
      <c r="AR27" s="13">
        <f>AS27+AT27+AU27</f>
        <v>400</v>
      </c>
      <c r="AS27" s="10">
        <v>100</v>
      </c>
      <c r="AT27" s="10">
        <v>150</v>
      </c>
      <c r="AU27" s="10">
        <v>150</v>
      </c>
      <c r="AV27" s="10" t="s">
        <v>156</v>
      </c>
      <c r="AW27" s="13">
        <f>AX27+AY27+AZ27</f>
        <v>350</v>
      </c>
      <c r="AX27" s="10">
        <v>150</v>
      </c>
      <c r="AY27" s="10">
        <v>200</v>
      </c>
      <c r="AZ27" s="10">
        <v>0</v>
      </c>
      <c r="BA27" s="10"/>
      <c r="BB27" s="13">
        <f>BC27+BD27+BE27</f>
        <v>0</v>
      </c>
      <c r="BC27" s="10">
        <v>0</v>
      </c>
      <c r="BD27" s="10">
        <v>0</v>
      </c>
      <c r="BE27" s="10">
        <v>0</v>
      </c>
      <c r="BF27" s="27" t="s">
        <v>168</v>
      </c>
      <c r="BG27" s="27" t="s">
        <v>79</v>
      </c>
      <c r="BH27" s="10" t="s">
        <v>80</v>
      </c>
      <c r="BI27" s="10" t="s">
        <v>81</v>
      </c>
      <c r="BJ27" s="62" t="s">
        <v>87</v>
      </c>
      <c r="BK27" s="10" t="s">
        <v>136</v>
      </c>
      <c r="BL27" s="10" t="s">
        <v>135</v>
      </c>
    </row>
    <row r="28" s="2" customFormat="1" ht="68" customHeight="1" spans="1:64">
      <c r="A28" s="9" t="s">
        <v>169</v>
      </c>
      <c r="B28" s="11" t="s">
        <v>170</v>
      </c>
      <c r="C28" s="11"/>
      <c r="D28" s="11"/>
      <c r="E28" s="11"/>
      <c r="F28" s="11"/>
      <c r="G28" s="11"/>
      <c r="H28" s="9"/>
      <c r="I28" s="9"/>
      <c r="J28" s="13">
        <f>J29+J32</f>
        <v>2240</v>
      </c>
      <c r="K28" s="13">
        <f t="shared" ref="K28:BF28" si="40">K29+K32</f>
        <v>0</v>
      </c>
      <c r="L28" s="13">
        <f>L29+L32</f>
        <v>1750</v>
      </c>
      <c r="M28" s="13">
        <f>M29+M32</f>
        <v>490</v>
      </c>
      <c r="N28" s="13">
        <f>N29+N32</f>
        <v>0</v>
      </c>
      <c r="O28" s="44">
        <f>P28/J28*100%</f>
        <v>0.425</v>
      </c>
      <c r="P28" s="13">
        <f>P29+P32</f>
        <v>952</v>
      </c>
      <c r="Q28" s="13">
        <f>Q29+Q32</f>
        <v>1863</v>
      </c>
      <c r="R28" s="13">
        <f>R29+R32</f>
        <v>0</v>
      </c>
      <c r="S28" s="13">
        <f>S29+S32</f>
        <v>1750</v>
      </c>
      <c r="T28" s="13">
        <f>T29+T32</f>
        <v>113</v>
      </c>
      <c r="U28" s="13">
        <f>U29+U32</f>
        <v>0</v>
      </c>
      <c r="V28" s="13">
        <f>V29+V32</f>
        <v>825</v>
      </c>
      <c r="W28" s="13">
        <f>W29+W32</f>
        <v>0</v>
      </c>
      <c r="X28" s="13">
        <f>X29+X32</f>
        <v>712</v>
      </c>
      <c r="Y28" s="13">
        <f>Y29+Y32</f>
        <v>113</v>
      </c>
      <c r="Z28" s="13">
        <f>Z29+Z32</f>
        <v>0</v>
      </c>
      <c r="AA28" s="13">
        <f>AA29+AA32</f>
        <v>1238</v>
      </c>
      <c r="AB28" s="13">
        <f>AB29+AB32</f>
        <v>0</v>
      </c>
      <c r="AC28" s="13">
        <f>AC29+AC32</f>
        <v>1038</v>
      </c>
      <c r="AD28" s="13">
        <f>AD29+AD32</f>
        <v>200</v>
      </c>
      <c r="AE28" s="13">
        <f>AE29+AE32</f>
        <v>0</v>
      </c>
      <c r="AF28" s="13">
        <f>AF29+AF32</f>
        <v>200</v>
      </c>
      <c r="AG28" s="13">
        <f>AG29+AG32</f>
        <v>0</v>
      </c>
      <c r="AH28" s="13">
        <f>AH29+AH32</f>
        <v>0</v>
      </c>
      <c r="AI28" s="13">
        <f>AI29+AI32</f>
        <v>0</v>
      </c>
      <c r="AJ28" s="13">
        <f>AJ29+AJ32</f>
        <v>0</v>
      </c>
      <c r="AK28" s="13">
        <f>AK29+AK32</f>
        <v>0</v>
      </c>
      <c r="AL28" s="13" t="e">
        <f>AL29+AL32</f>
        <v>#VALUE!</v>
      </c>
      <c r="AM28" s="13">
        <f>AM29+AM32</f>
        <v>188</v>
      </c>
      <c r="AN28" s="13">
        <f>AN29+AN32</f>
        <v>80</v>
      </c>
      <c r="AO28" s="13">
        <f>AO29+AO32</f>
        <v>0</v>
      </c>
      <c r="AP28" s="13">
        <f>AP29+AP32</f>
        <v>108</v>
      </c>
      <c r="AQ28" s="13" t="e">
        <f>AQ29+AQ32</f>
        <v>#VALUE!</v>
      </c>
      <c r="AR28" s="13">
        <f>AR29+AR32</f>
        <v>380</v>
      </c>
      <c r="AS28" s="13">
        <f>AS29+AS32</f>
        <v>100</v>
      </c>
      <c r="AT28" s="13">
        <f>AT29+AT32</f>
        <v>140</v>
      </c>
      <c r="AU28" s="13">
        <f>AU29+AU32</f>
        <v>140</v>
      </c>
      <c r="AV28" s="13" t="e">
        <f>AV29+AV32</f>
        <v>#VALUE!</v>
      </c>
      <c r="AW28" s="13">
        <f>AW29+AW32</f>
        <v>390</v>
      </c>
      <c r="AX28" s="13">
        <f>AX29+AX32</f>
        <v>150</v>
      </c>
      <c r="AY28" s="13">
        <f>AY29+AY32</f>
        <v>150</v>
      </c>
      <c r="AZ28" s="13">
        <f>AZ29+AZ32</f>
        <v>90</v>
      </c>
      <c r="BA28" s="13" t="e">
        <f>BA29+BA32</f>
        <v>#VALUE!</v>
      </c>
      <c r="BB28" s="13">
        <f>BB29+BB32</f>
        <v>280</v>
      </c>
      <c r="BC28" s="13">
        <f>BC29+BC32</f>
        <v>90</v>
      </c>
      <c r="BD28" s="13">
        <f>BD29+BD32</f>
        <v>90</v>
      </c>
      <c r="BE28" s="13">
        <f>BE29+BE32</f>
        <v>100</v>
      </c>
      <c r="BF28" s="13"/>
      <c r="BG28" s="11"/>
      <c r="BH28" s="10"/>
      <c r="BI28" s="10"/>
      <c r="BJ28" s="59"/>
      <c r="BK28" s="60"/>
      <c r="BL28" s="60"/>
    </row>
    <row r="29" s="2" customFormat="1" ht="68" customHeight="1" spans="1:64">
      <c r="A29" s="9"/>
      <c r="B29" s="10" t="s">
        <v>171</v>
      </c>
      <c r="C29" s="10"/>
      <c r="D29" s="10"/>
      <c r="E29" s="10"/>
      <c r="F29" s="10"/>
      <c r="G29" s="10"/>
      <c r="H29" s="9"/>
      <c r="I29" s="9"/>
      <c r="J29" s="13">
        <f>J30+J31</f>
        <v>1050</v>
      </c>
      <c r="K29" s="13">
        <f t="shared" ref="K29:BF29" si="41">K30+K31</f>
        <v>0</v>
      </c>
      <c r="L29" s="13">
        <f>L30+L31</f>
        <v>750</v>
      </c>
      <c r="M29" s="13">
        <f>M30+M31</f>
        <v>300</v>
      </c>
      <c r="N29" s="13">
        <f>N30+N31</f>
        <v>0</v>
      </c>
      <c r="O29" s="44">
        <f>P29/J29*100%</f>
        <v>0</v>
      </c>
      <c r="P29" s="13">
        <f>P30+P31</f>
        <v>0</v>
      </c>
      <c r="Q29" s="13">
        <f>Q30+Q31</f>
        <v>750</v>
      </c>
      <c r="R29" s="13">
        <f>R30+R31</f>
        <v>0</v>
      </c>
      <c r="S29" s="13">
        <f>S30+S31</f>
        <v>750</v>
      </c>
      <c r="T29" s="13">
        <f>T30+T31</f>
        <v>0</v>
      </c>
      <c r="U29" s="13">
        <f>U30+U31</f>
        <v>0</v>
      </c>
      <c r="V29" s="13">
        <f>V30+V31</f>
        <v>0</v>
      </c>
      <c r="W29" s="13">
        <f>W30+W31</f>
        <v>0</v>
      </c>
      <c r="X29" s="13">
        <f>X30+X31</f>
        <v>0</v>
      </c>
      <c r="Y29" s="13">
        <f>Y30+Y31</f>
        <v>0</v>
      </c>
      <c r="Z29" s="13">
        <f>Z30+Z31</f>
        <v>0</v>
      </c>
      <c r="AA29" s="13">
        <f>AA30+AA31</f>
        <v>950</v>
      </c>
      <c r="AB29" s="13">
        <f>AB30+AB31</f>
        <v>0</v>
      </c>
      <c r="AC29" s="13">
        <f>AC30+AC31</f>
        <v>750</v>
      </c>
      <c r="AD29" s="13">
        <f>AD30+AD31</f>
        <v>200</v>
      </c>
      <c r="AE29" s="13">
        <f>AE30+AE31</f>
        <v>0</v>
      </c>
      <c r="AF29" s="13">
        <f>AF30+AF31</f>
        <v>200</v>
      </c>
      <c r="AG29" s="13">
        <f>AG30+AG31</f>
        <v>0</v>
      </c>
      <c r="AH29" s="13">
        <f>AH30+AH31</f>
        <v>0</v>
      </c>
      <c r="AI29" s="13">
        <f>AI30+AI31</f>
        <v>0</v>
      </c>
      <c r="AJ29" s="13">
        <f>AJ30+AJ31</f>
        <v>0</v>
      </c>
      <c r="AK29" s="13">
        <f>AK30+AK31</f>
        <v>0</v>
      </c>
      <c r="AL29" s="13" t="e">
        <f>AL30+AL31</f>
        <v>#VALUE!</v>
      </c>
      <c r="AM29" s="13">
        <f>AM30+AM31</f>
        <v>0</v>
      </c>
      <c r="AN29" s="13">
        <f>AN30+AN31</f>
        <v>0</v>
      </c>
      <c r="AO29" s="13">
        <f>AO30+AO31</f>
        <v>0</v>
      </c>
      <c r="AP29" s="13">
        <f>AP30+AP31</f>
        <v>0</v>
      </c>
      <c r="AQ29" s="13" t="e">
        <f>AQ30+AQ31</f>
        <v>#VALUE!</v>
      </c>
      <c r="AR29" s="13">
        <f>AR30+AR31</f>
        <v>280</v>
      </c>
      <c r="AS29" s="13">
        <f>AS30+AS31</f>
        <v>0</v>
      </c>
      <c r="AT29" s="13">
        <f>AT30+AT31</f>
        <v>140</v>
      </c>
      <c r="AU29" s="13">
        <f>AU30+AU31</f>
        <v>140</v>
      </c>
      <c r="AV29" s="13" t="e">
        <f>AV30+AV31</f>
        <v>#VALUE!</v>
      </c>
      <c r="AW29" s="13">
        <f>AW30+AW31</f>
        <v>390</v>
      </c>
      <c r="AX29" s="13">
        <f>AX30+AX31</f>
        <v>150</v>
      </c>
      <c r="AY29" s="13">
        <f>AY30+AY31</f>
        <v>150</v>
      </c>
      <c r="AZ29" s="13">
        <f>AZ30+AZ31</f>
        <v>90</v>
      </c>
      <c r="BA29" s="13" t="e">
        <f>BA30+BA31</f>
        <v>#VALUE!</v>
      </c>
      <c r="BB29" s="13">
        <f>BB30+BB31</f>
        <v>280</v>
      </c>
      <c r="BC29" s="13">
        <f>BC30+BC31</f>
        <v>90</v>
      </c>
      <c r="BD29" s="13">
        <f>BD30+BD31</f>
        <v>90</v>
      </c>
      <c r="BE29" s="13">
        <f>BE30+BE31</f>
        <v>100</v>
      </c>
      <c r="BF29" s="13"/>
      <c r="BG29" s="11"/>
      <c r="BH29" s="10"/>
      <c r="BI29" s="10"/>
      <c r="BJ29" s="59"/>
      <c r="BK29" s="60"/>
      <c r="BL29" s="60"/>
    </row>
    <row r="30" s="2" customFormat="1" ht="408" customHeight="1" spans="1:64">
      <c r="A30" s="9">
        <v>14</v>
      </c>
      <c r="B30" s="10" t="s">
        <v>172</v>
      </c>
      <c r="C30" s="10" t="s">
        <v>173</v>
      </c>
      <c r="D30" s="10" t="s">
        <v>174</v>
      </c>
      <c r="E30" s="11" t="s">
        <v>175</v>
      </c>
      <c r="F30" s="10" t="s">
        <v>176</v>
      </c>
      <c r="G30" s="10" t="s">
        <v>125</v>
      </c>
      <c r="H30" s="35" t="s">
        <v>177</v>
      </c>
      <c r="I30" s="35" t="s">
        <v>178</v>
      </c>
      <c r="J30" s="13">
        <f t="shared" ref="J30:J33" si="42">K30+L30+M30+N30</f>
        <v>750</v>
      </c>
      <c r="K30" s="10">
        <v>0</v>
      </c>
      <c r="L30" s="10">
        <v>750</v>
      </c>
      <c r="M30" s="10">
        <v>0</v>
      </c>
      <c r="N30" s="10">
        <v>0</v>
      </c>
      <c r="O30" s="44">
        <f>P30/J30*100%</f>
        <v>0</v>
      </c>
      <c r="P30" s="10">
        <v>0</v>
      </c>
      <c r="Q30" s="13">
        <f t="shared" ref="Q30:Q33" si="43">R30+S30+T30+U30</f>
        <v>750</v>
      </c>
      <c r="R30" s="10">
        <v>0</v>
      </c>
      <c r="S30" s="10">
        <v>750</v>
      </c>
      <c r="T30" s="10">
        <v>0</v>
      </c>
      <c r="U30" s="10">
        <v>0</v>
      </c>
      <c r="V30" s="13">
        <f t="shared" ref="V30:V33" si="44">W30+X30+Y30+Z30</f>
        <v>0</v>
      </c>
      <c r="W30" s="10">
        <v>0</v>
      </c>
      <c r="X30" s="10">
        <v>0</v>
      </c>
      <c r="Y30" s="10">
        <v>0</v>
      </c>
      <c r="Z30" s="10">
        <v>0</v>
      </c>
      <c r="AA30" s="13">
        <f t="shared" ref="AA30:AA33" si="45">AB30+AC30+AD30+AG30+AJ30+AK30</f>
        <v>750</v>
      </c>
      <c r="AB30" s="10">
        <v>0</v>
      </c>
      <c r="AC30" s="10">
        <v>750</v>
      </c>
      <c r="AD30" s="13">
        <f t="shared" ref="AD30:AD33" si="46">AE30+AF30</f>
        <v>0</v>
      </c>
      <c r="AE30" s="10">
        <v>0</v>
      </c>
      <c r="AF30" s="10">
        <v>0</v>
      </c>
      <c r="AG30" s="13">
        <f t="shared" ref="AG30:AG33" si="47">AH30+AI30</f>
        <v>0</v>
      </c>
      <c r="AH30" s="10">
        <v>0</v>
      </c>
      <c r="AI30" s="10">
        <v>0</v>
      </c>
      <c r="AJ30" s="10">
        <v>0</v>
      </c>
      <c r="AK30" s="10">
        <v>0</v>
      </c>
      <c r="AL30" s="10" t="s">
        <v>179</v>
      </c>
      <c r="AM30" s="13">
        <f t="shared" ref="AM30:AM33" si="48">AN30+AO30+AP30</f>
        <v>0</v>
      </c>
      <c r="AN30" s="10">
        <v>0</v>
      </c>
      <c r="AO30" s="10">
        <v>0</v>
      </c>
      <c r="AP30" s="10">
        <v>0</v>
      </c>
      <c r="AQ30" s="10" t="s">
        <v>180</v>
      </c>
      <c r="AR30" s="13">
        <f t="shared" ref="AR30:AR33" si="49">AS30+AT30+AU30</f>
        <v>180</v>
      </c>
      <c r="AS30" s="10">
        <v>0</v>
      </c>
      <c r="AT30" s="10">
        <v>90</v>
      </c>
      <c r="AU30" s="10">
        <v>90</v>
      </c>
      <c r="AV30" s="10" t="s">
        <v>181</v>
      </c>
      <c r="AW30" s="13">
        <f t="shared" ref="AW30:AW33" si="50">AX30+AY30+AZ30</f>
        <v>290</v>
      </c>
      <c r="AX30" s="10">
        <v>100</v>
      </c>
      <c r="AY30" s="10">
        <v>100</v>
      </c>
      <c r="AZ30" s="10">
        <v>90</v>
      </c>
      <c r="BA30" s="10" t="s">
        <v>182</v>
      </c>
      <c r="BB30" s="13">
        <f t="shared" ref="BB30:BB33" si="51">BC30+BD30+BE30</f>
        <v>280</v>
      </c>
      <c r="BC30" s="10">
        <v>90</v>
      </c>
      <c r="BD30" s="10">
        <v>90</v>
      </c>
      <c r="BE30" s="10">
        <v>100</v>
      </c>
      <c r="BF30" s="63" t="s">
        <v>183</v>
      </c>
      <c r="BG30" s="11" t="s">
        <v>79</v>
      </c>
      <c r="BH30" s="10" t="s">
        <v>130</v>
      </c>
      <c r="BI30" s="10" t="s">
        <v>131</v>
      </c>
      <c r="BJ30" s="59"/>
      <c r="BK30" s="61"/>
      <c r="BL30" s="61"/>
    </row>
    <row r="31" s="2" customFormat="1" ht="386" customHeight="1" spans="1:64">
      <c r="A31" s="9">
        <v>15</v>
      </c>
      <c r="B31" s="10" t="s">
        <v>184</v>
      </c>
      <c r="C31" s="10" t="s">
        <v>173</v>
      </c>
      <c r="D31" s="10" t="s">
        <v>174</v>
      </c>
      <c r="E31" s="11" t="s">
        <v>185</v>
      </c>
      <c r="F31" s="10" t="s">
        <v>186</v>
      </c>
      <c r="G31" s="10" t="s">
        <v>125</v>
      </c>
      <c r="H31" s="35" t="s">
        <v>177</v>
      </c>
      <c r="I31" s="35" t="s">
        <v>178</v>
      </c>
      <c r="J31" s="13">
        <f>K31+L31+M31+N31</f>
        <v>300</v>
      </c>
      <c r="K31" s="10">
        <v>0</v>
      </c>
      <c r="L31" s="10">
        <v>0</v>
      </c>
      <c r="M31" s="10">
        <v>300</v>
      </c>
      <c r="N31" s="10">
        <v>0</v>
      </c>
      <c r="O31" s="44">
        <f>P31/J31*100%</f>
        <v>0</v>
      </c>
      <c r="P31" s="10">
        <v>0</v>
      </c>
      <c r="Q31" s="13">
        <f>R31+S31+T31+U31</f>
        <v>0</v>
      </c>
      <c r="R31" s="10">
        <v>0</v>
      </c>
      <c r="S31" s="10">
        <v>0</v>
      </c>
      <c r="T31" s="10">
        <v>0</v>
      </c>
      <c r="U31" s="10">
        <v>0</v>
      </c>
      <c r="V31" s="13">
        <f>W31+X31+Y31+Z31</f>
        <v>0</v>
      </c>
      <c r="W31" s="10">
        <v>0</v>
      </c>
      <c r="X31" s="10">
        <v>0</v>
      </c>
      <c r="Y31" s="10">
        <v>0</v>
      </c>
      <c r="Z31" s="10">
        <v>0</v>
      </c>
      <c r="AA31" s="13">
        <f>AB31+AC31+AD31+AG31+AJ31+AK31</f>
        <v>200</v>
      </c>
      <c r="AB31" s="10">
        <v>0</v>
      </c>
      <c r="AC31" s="10">
        <v>0</v>
      </c>
      <c r="AD31" s="13">
        <f>AE31+AF31</f>
        <v>200</v>
      </c>
      <c r="AE31" s="10">
        <v>0</v>
      </c>
      <c r="AF31" s="10">
        <v>200</v>
      </c>
      <c r="AG31" s="13">
        <f>AH31+AI31</f>
        <v>0</v>
      </c>
      <c r="AH31" s="10">
        <v>0</v>
      </c>
      <c r="AI31" s="10">
        <v>0</v>
      </c>
      <c r="AJ31" s="10">
        <v>0</v>
      </c>
      <c r="AK31" s="10">
        <v>0</v>
      </c>
      <c r="AL31" s="10"/>
      <c r="AM31" s="13">
        <f>AN31+AO31+AP31</f>
        <v>0</v>
      </c>
      <c r="AN31" s="10">
        <v>0</v>
      </c>
      <c r="AO31" s="10">
        <v>0</v>
      </c>
      <c r="AP31" s="10">
        <v>0</v>
      </c>
      <c r="AQ31" s="10"/>
      <c r="AR31" s="13">
        <f>AS31+AT31+AU31</f>
        <v>100</v>
      </c>
      <c r="AS31" s="10">
        <v>0</v>
      </c>
      <c r="AT31" s="10">
        <v>50</v>
      </c>
      <c r="AU31" s="10">
        <v>50</v>
      </c>
      <c r="AV31" s="10"/>
      <c r="AW31" s="13">
        <f>AX31+AY31+AZ31</f>
        <v>100</v>
      </c>
      <c r="AX31" s="10">
        <v>50</v>
      </c>
      <c r="AY31" s="10">
        <v>50</v>
      </c>
      <c r="AZ31" s="10">
        <v>0</v>
      </c>
      <c r="BA31" s="10">
        <v>0</v>
      </c>
      <c r="BB31" s="13">
        <f>BC31+BD31+BE31</f>
        <v>0</v>
      </c>
      <c r="BC31" s="10">
        <v>0</v>
      </c>
      <c r="BD31" s="10">
        <v>0</v>
      </c>
      <c r="BE31" s="10">
        <v>0</v>
      </c>
      <c r="BF31" s="16" t="s">
        <v>187</v>
      </c>
      <c r="BG31" s="11" t="s">
        <v>79</v>
      </c>
      <c r="BH31" s="10" t="s">
        <v>130</v>
      </c>
      <c r="BI31" s="10"/>
      <c r="BJ31" s="59"/>
      <c r="BK31" s="61"/>
      <c r="BL31" s="61"/>
    </row>
    <row r="32" s="2" customFormat="1" ht="68" customHeight="1" spans="1:64">
      <c r="A32" s="9"/>
      <c r="B32" s="10" t="s">
        <v>188</v>
      </c>
      <c r="C32" s="10"/>
      <c r="D32" s="10"/>
      <c r="E32" s="10"/>
      <c r="F32" s="10"/>
      <c r="G32" s="10"/>
      <c r="H32" s="9"/>
      <c r="I32" s="9"/>
      <c r="J32" s="13">
        <f t="shared" ref="J32:J36" si="52">J33</f>
        <v>1190</v>
      </c>
      <c r="K32" s="13">
        <f t="shared" ref="K32:BF32" si="53">K33</f>
        <v>0</v>
      </c>
      <c r="L32" s="13">
        <f>L33</f>
        <v>1000</v>
      </c>
      <c r="M32" s="13">
        <f>M33</f>
        <v>190</v>
      </c>
      <c r="N32" s="13">
        <f>N33</f>
        <v>0</v>
      </c>
      <c r="O32" s="44">
        <f>P32/J32*100%</f>
        <v>0.8</v>
      </c>
      <c r="P32" s="13">
        <f>P33</f>
        <v>952</v>
      </c>
      <c r="Q32" s="13">
        <f>Q33</f>
        <v>1113</v>
      </c>
      <c r="R32" s="13">
        <f>R33</f>
        <v>0</v>
      </c>
      <c r="S32" s="13">
        <f>S33</f>
        <v>1000</v>
      </c>
      <c r="T32" s="13">
        <f>T33</f>
        <v>113</v>
      </c>
      <c r="U32" s="13">
        <f>U33</f>
        <v>0</v>
      </c>
      <c r="V32" s="13">
        <f>V33</f>
        <v>825</v>
      </c>
      <c r="W32" s="13">
        <f>W33</f>
        <v>0</v>
      </c>
      <c r="X32" s="13">
        <f>X33</f>
        <v>712</v>
      </c>
      <c r="Y32" s="13">
        <f>Y33</f>
        <v>113</v>
      </c>
      <c r="Z32" s="13">
        <f>Z33</f>
        <v>0</v>
      </c>
      <c r="AA32" s="13">
        <f>AA33</f>
        <v>288</v>
      </c>
      <c r="AB32" s="13">
        <f>AB33</f>
        <v>0</v>
      </c>
      <c r="AC32" s="13">
        <f>AC33</f>
        <v>288</v>
      </c>
      <c r="AD32" s="13">
        <f>AD33</f>
        <v>0</v>
      </c>
      <c r="AE32" s="13">
        <f>AE33</f>
        <v>0</v>
      </c>
      <c r="AF32" s="13">
        <f>AF33</f>
        <v>0</v>
      </c>
      <c r="AG32" s="13">
        <f>AG33</f>
        <v>0</v>
      </c>
      <c r="AH32" s="13">
        <f>AH33</f>
        <v>0</v>
      </c>
      <c r="AI32" s="13">
        <f>AI33</f>
        <v>0</v>
      </c>
      <c r="AJ32" s="13">
        <f>AJ33</f>
        <v>0</v>
      </c>
      <c r="AK32" s="13">
        <f>AK33</f>
        <v>0</v>
      </c>
      <c r="AL32" s="13" t="str">
        <f>AL33</f>
        <v>主体建设</v>
      </c>
      <c r="AM32" s="13">
        <f>AM33</f>
        <v>188</v>
      </c>
      <c r="AN32" s="13">
        <f>AN33</f>
        <v>80</v>
      </c>
      <c r="AO32" s="13">
        <f>AO33</f>
        <v>0</v>
      </c>
      <c r="AP32" s="13">
        <f>AP33</f>
        <v>108</v>
      </c>
      <c r="AQ32" s="13" t="str">
        <f>AQ33</f>
        <v>完成项目建设</v>
      </c>
      <c r="AR32" s="13">
        <f>AR33</f>
        <v>100</v>
      </c>
      <c r="AS32" s="13">
        <f>AS33</f>
        <v>100</v>
      </c>
      <c r="AT32" s="13">
        <f>AT33</f>
        <v>0</v>
      </c>
      <c r="AU32" s="13">
        <f>AU33</f>
        <v>0</v>
      </c>
      <c r="AV32" s="13">
        <f>AV33</f>
        <v>0</v>
      </c>
      <c r="AW32" s="13">
        <f>AW33</f>
        <v>0</v>
      </c>
      <c r="AX32" s="13">
        <f>AX33</f>
        <v>0</v>
      </c>
      <c r="AY32" s="13">
        <f>AY33</f>
        <v>0</v>
      </c>
      <c r="AZ32" s="13">
        <f>AZ33</f>
        <v>0</v>
      </c>
      <c r="BA32" s="13">
        <f>BA33</f>
        <v>0</v>
      </c>
      <c r="BB32" s="13">
        <f>BB33</f>
        <v>0</v>
      </c>
      <c r="BC32" s="13">
        <f>BC33</f>
        <v>0</v>
      </c>
      <c r="BD32" s="13">
        <f>BD33</f>
        <v>0</v>
      </c>
      <c r="BE32" s="13">
        <f>BE33</f>
        <v>0</v>
      </c>
      <c r="BF32" s="13"/>
      <c r="BG32" s="11"/>
      <c r="BH32" s="10"/>
      <c r="BI32" s="10"/>
      <c r="BJ32" s="59"/>
      <c r="BK32" s="60"/>
      <c r="BL32" s="60"/>
    </row>
    <row r="33" s="2" customFormat="1" ht="185" customHeight="1" spans="1:64">
      <c r="A33" s="9">
        <v>16</v>
      </c>
      <c r="B33" s="10" t="s">
        <v>189</v>
      </c>
      <c r="C33" s="10" t="s">
        <v>173</v>
      </c>
      <c r="D33" s="10" t="s">
        <v>174</v>
      </c>
      <c r="E33" s="11" t="s">
        <v>190</v>
      </c>
      <c r="F33" s="10" t="s">
        <v>72</v>
      </c>
      <c r="G33" s="10" t="s">
        <v>73</v>
      </c>
      <c r="H33" s="35" t="s">
        <v>191</v>
      </c>
      <c r="I33" s="35" t="s">
        <v>177</v>
      </c>
      <c r="J33" s="13">
        <f>K33+L33+M33+N33</f>
        <v>1190</v>
      </c>
      <c r="K33" s="10">
        <v>0</v>
      </c>
      <c r="L33" s="10">
        <v>1000</v>
      </c>
      <c r="M33" s="10">
        <v>190</v>
      </c>
      <c r="N33" s="10">
        <v>0</v>
      </c>
      <c r="O33" s="44">
        <f>P33/J33*100%</f>
        <v>0.8</v>
      </c>
      <c r="P33" s="10">
        <v>952</v>
      </c>
      <c r="Q33" s="13">
        <f>R33+S33+T33+U33</f>
        <v>1113</v>
      </c>
      <c r="R33" s="10">
        <v>0</v>
      </c>
      <c r="S33" s="10">
        <v>1000</v>
      </c>
      <c r="T33" s="10">
        <v>113</v>
      </c>
      <c r="U33" s="10">
        <v>0</v>
      </c>
      <c r="V33" s="13">
        <f>W33+X33+Y33+Z33</f>
        <v>825</v>
      </c>
      <c r="W33" s="10">
        <v>0</v>
      </c>
      <c r="X33" s="10">
        <v>712</v>
      </c>
      <c r="Y33" s="10">
        <v>113</v>
      </c>
      <c r="Z33" s="10">
        <v>0</v>
      </c>
      <c r="AA33" s="13">
        <f>AB33+AC33+AD33+AG33+AJ33+AK33</f>
        <v>288</v>
      </c>
      <c r="AB33" s="10">
        <v>0</v>
      </c>
      <c r="AC33" s="10">
        <v>288</v>
      </c>
      <c r="AD33" s="13">
        <f>AE33+AF33</f>
        <v>0</v>
      </c>
      <c r="AE33" s="10">
        <v>0</v>
      </c>
      <c r="AF33" s="10">
        <v>0</v>
      </c>
      <c r="AG33" s="13">
        <f>AH33+AI33</f>
        <v>0</v>
      </c>
      <c r="AH33" s="10">
        <v>0</v>
      </c>
      <c r="AI33" s="10">
        <v>0</v>
      </c>
      <c r="AJ33" s="10">
        <v>0</v>
      </c>
      <c r="AK33" s="10">
        <v>0</v>
      </c>
      <c r="AL33" s="10" t="s">
        <v>192</v>
      </c>
      <c r="AM33" s="13">
        <f>AN33+AO33+AP33</f>
        <v>188</v>
      </c>
      <c r="AN33" s="10">
        <v>80</v>
      </c>
      <c r="AO33" s="10">
        <v>0</v>
      </c>
      <c r="AP33" s="10">
        <v>108</v>
      </c>
      <c r="AQ33" s="10" t="s">
        <v>193</v>
      </c>
      <c r="AR33" s="13">
        <f>AS33+AT33+AU33</f>
        <v>100</v>
      </c>
      <c r="AS33" s="10">
        <v>100</v>
      </c>
      <c r="AT33" s="10">
        <v>0</v>
      </c>
      <c r="AU33" s="10">
        <v>0</v>
      </c>
      <c r="AV33" s="10"/>
      <c r="AW33" s="13">
        <f>AX33+AY33+AZ33</f>
        <v>0</v>
      </c>
      <c r="AX33" s="10">
        <v>0</v>
      </c>
      <c r="AY33" s="10">
        <v>0</v>
      </c>
      <c r="AZ33" s="10">
        <v>0</v>
      </c>
      <c r="BA33" s="10"/>
      <c r="BB33" s="13">
        <f>BC33+BD33+BE33</f>
        <v>0</v>
      </c>
      <c r="BC33" s="10">
        <v>0</v>
      </c>
      <c r="BD33" s="10">
        <v>0</v>
      </c>
      <c r="BE33" s="10">
        <v>0</v>
      </c>
      <c r="BF33" s="11" t="s">
        <v>194</v>
      </c>
      <c r="BG33" s="11" t="s">
        <v>79</v>
      </c>
      <c r="BH33" s="10" t="s">
        <v>80</v>
      </c>
      <c r="BI33" s="10" t="s">
        <v>81</v>
      </c>
      <c r="BJ33" s="59" t="s">
        <v>195</v>
      </c>
      <c r="BK33" s="10" t="s">
        <v>174</v>
      </c>
      <c r="BL33" s="10" t="s">
        <v>173</v>
      </c>
    </row>
    <row r="34" s="2" customFormat="1" ht="68" customHeight="1" spans="1:64">
      <c r="A34" s="9" t="s">
        <v>196</v>
      </c>
      <c r="B34" s="11" t="s">
        <v>197</v>
      </c>
      <c r="C34" s="11"/>
      <c r="D34" s="11"/>
      <c r="E34" s="11"/>
      <c r="F34" s="11"/>
      <c r="G34" s="11"/>
      <c r="H34" s="32"/>
      <c r="I34" s="32"/>
      <c r="J34" s="13">
        <f>J35</f>
        <v>558705</v>
      </c>
      <c r="K34" s="13">
        <f t="shared" ref="K34:BF34" si="54">K35</f>
        <v>0</v>
      </c>
      <c r="L34" s="13">
        <f>L35</f>
        <v>0</v>
      </c>
      <c r="M34" s="13">
        <f>M35</f>
        <v>558705</v>
      </c>
      <c r="N34" s="13">
        <f>N35</f>
        <v>0</v>
      </c>
      <c r="O34" s="44">
        <f>P34/J34*100%</f>
        <v>0</v>
      </c>
      <c r="P34" s="13">
        <f>P35</f>
        <v>0</v>
      </c>
      <c r="Q34" s="13">
        <f>Q35</f>
        <v>0</v>
      </c>
      <c r="R34" s="13">
        <f>R35</f>
        <v>0</v>
      </c>
      <c r="S34" s="13">
        <f>S35</f>
        <v>0</v>
      </c>
      <c r="T34" s="13">
        <f>T35</f>
        <v>0</v>
      </c>
      <c r="U34" s="13">
        <f>U35</f>
        <v>0</v>
      </c>
      <c r="V34" s="13">
        <f>V35</f>
        <v>0</v>
      </c>
      <c r="W34" s="13">
        <f>W35</f>
        <v>0</v>
      </c>
      <c r="X34" s="13">
        <f>X35</f>
        <v>0</v>
      </c>
      <c r="Y34" s="13">
        <f>Y35</f>
        <v>0</v>
      </c>
      <c r="Z34" s="13">
        <f>Z35</f>
        <v>0</v>
      </c>
      <c r="AA34" s="13">
        <f>AA35</f>
        <v>15000</v>
      </c>
      <c r="AB34" s="13">
        <f>AB35</f>
        <v>0</v>
      </c>
      <c r="AC34" s="13">
        <f>AC35</f>
        <v>0</v>
      </c>
      <c r="AD34" s="13">
        <f>AD35</f>
        <v>0</v>
      </c>
      <c r="AE34" s="13">
        <f>AE35</f>
        <v>0</v>
      </c>
      <c r="AF34" s="13">
        <f>AF35</f>
        <v>0</v>
      </c>
      <c r="AG34" s="13">
        <f>AG35</f>
        <v>15000</v>
      </c>
      <c r="AH34" s="13">
        <f>AH35</f>
        <v>0</v>
      </c>
      <c r="AI34" s="13">
        <f>AI35</f>
        <v>15000</v>
      </c>
      <c r="AJ34" s="13">
        <f>AJ35</f>
        <v>0</v>
      </c>
      <c r="AK34" s="13">
        <f>AK35</f>
        <v>0</v>
      </c>
      <c r="AL34" s="13" t="str">
        <f>AL35</f>
        <v>1月1日-20日完成项目建议书编制及批复</v>
      </c>
      <c r="AM34" s="13">
        <f>AM35</f>
        <v>0</v>
      </c>
      <c r="AN34" s="13">
        <f>AN35</f>
        <v>0</v>
      </c>
      <c r="AO34" s="13">
        <f>AO35</f>
        <v>0</v>
      </c>
      <c r="AP34" s="13">
        <f>AP35</f>
        <v>0</v>
      </c>
      <c r="AQ34" s="13" t="str">
        <f>AQ35</f>
        <v>1、4月1日-5月31日完成可行性研究报告编制及评估；2、6月1日-30日完成初步设计及概算编制及批复。</v>
      </c>
      <c r="AR34" s="13">
        <f>AR35</f>
        <v>0</v>
      </c>
      <c r="AS34" s="13">
        <f>AS35</f>
        <v>0</v>
      </c>
      <c r="AT34" s="13">
        <f>AT35</f>
        <v>0</v>
      </c>
      <c r="AU34" s="13">
        <f>AU35</f>
        <v>0</v>
      </c>
      <c r="AV34" s="13" t="str">
        <f>AV35</f>
        <v>1、7月1日-25日完成预算编制及审核；2、7月26日-8月20日完成招投标；3、8月21日-26日办理施工许可证。</v>
      </c>
      <c r="AW34" s="13">
        <f>AW35</f>
        <v>0</v>
      </c>
      <c r="AX34" s="13">
        <f>AX35</f>
        <v>0</v>
      </c>
      <c r="AY34" s="13">
        <f>AY35</f>
        <v>0</v>
      </c>
      <c r="AZ34" s="13">
        <f>AZ35</f>
        <v>0</v>
      </c>
      <c r="BA34" s="13" t="str">
        <f>BA35</f>
        <v>10月施工队进场。</v>
      </c>
      <c r="BB34" s="13">
        <f>BB35</f>
        <v>15000</v>
      </c>
      <c r="BC34" s="13">
        <f>BC35</f>
        <v>0</v>
      </c>
      <c r="BD34" s="13">
        <f>BD35</f>
        <v>8000</v>
      </c>
      <c r="BE34" s="13">
        <f>BE35</f>
        <v>7000</v>
      </c>
      <c r="BF34" s="13"/>
      <c r="BG34" s="11"/>
      <c r="BH34" s="10"/>
      <c r="BI34" s="10"/>
      <c r="BJ34" s="59"/>
      <c r="BK34" s="60"/>
      <c r="BL34" s="60"/>
    </row>
    <row r="35" s="3" customFormat="1" ht="278" customHeight="1" spans="1:64">
      <c r="A35" s="9">
        <v>17</v>
      </c>
      <c r="B35" s="10" t="s">
        <v>198</v>
      </c>
      <c r="C35" s="10" t="s">
        <v>199</v>
      </c>
      <c r="D35" s="10" t="s">
        <v>200</v>
      </c>
      <c r="E35" s="11" t="s">
        <v>201</v>
      </c>
      <c r="F35" s="10" t="s">
        <v>202</v>
      </c>
      <c r="G35" s="10" t="s">
        <v>125</v>
      </c>
      <c r="H35" s="32" t="s">
        <v>203</v>
      </c>
      <c r="I35" s="32" t="s">
        <v>204</v>
      </c>
      <c r="J35" s="13">
        <f t="shared" ref="J35:J40" si="55">K35+L35+M35+N35</f>
        <v>558705</v>
      </c>
      <c r="K35" s="17">
        <v>0</v>
      </c>
      <c r="L35" s="17">
        <v>0</v>
      </c>
      <c r="M35" s="17">
        <v>558705</v>
      </c>
      <c r="N35" s="17">
        <v>0</v>
      </c>
      <c r="O35" s="44">
        <f>P35/J35*100%</f>
        <v>0</v>
      </c>
      <c r="P35" s="17">
        <v>0</v>
      </c>
      <c r="Q35" s="13">
        <f t="shared" ref="Q35:Q40" si="56">R35+S35+T35+U35</f>
        <v>0</v>
      </c>
      <c r="R35" s="17">
        <v>0</v>
      </c>
      <c r="S35" s="17">
        <v>0</v>
      </c>
      <c r="T35" s="17">
        <v>0</v>
      </c>
      <c r="U35" s="17">
        <v>0</v>
      </c>
      <c r="V35" s="13">
        <f t="shared" ref="V35:V40" si="57">W35+X35+Y35+Z35</f>
        <v>0</v>
      </c>
      <c r="W35" s="17">
        <v>0</v>
      </c>
      <c r="X35" s="17">
        <v>0</v>
      </c>
      <c r="Y35" s="17">
        <v>0</v>
      </c>
      <c r="Z35" s="17">
        <v>0</v>
      </c>
      <c r="AA35" s="13">
        <f t="shared" ref="AA35:AA40" si="58">AB35+AC35+AD35+AG35+AJ35+AK35</f>
        <v>15000</v>
      </c>
      <c r="AB35" s="10">
        <v>0</v>
      </c>
      <c r="AC35" s="10">
        <v>0</v>
      </c>
      <c r="AD35" s="13">
        <f t="shared" ref="AD35:AD40" si="59">AE35+AF35</f>
        <v>0</v>
      </c>
      <c r="AE35" s="10">
        <v>0</v>
      </c>
      <c r="AF35" s="10">
        <v>0</v>
      </c>
      <c r="AG35" s="13">
        <f t="shared" ref="AG35:AG40" si="60">AH35+AI35</f>
        <v>15000</v>
      </c>
      <c r="AH35" s="10">
        <v>0</v>
      </c>
      <c r="AI35" s="10">
        <v>15000</v>
      </c>
      <c r="AJ35" s="10">
        <v>0</v>
      </c>
      <c r="AK35" s="10">
        <v>0</v>
      </c>
      <c r="AL35" s="10" t="s">
        <v>205</v>
      </c>
      <c r="AM35" s="13">
        <f t="shared" ref="AM35:AM40" si="61">AN35+AO35+AP35</f>
        <v>0</v>
      </c>
      <c r="AN35" s="10">
        <v>0</v>
      </c>
      <c r="AO35" s="10">
        <v>0</v>
      </c>
      <c r="AP35" s="10">
        <v>0</v>
      </c>
      <c r="AQ35" s="10" t="s">
        <v>206</v>
      </c>
      <c r="AR35" s="13">
        <f t="shared" ref="AR35:AR40" si="62">AS35+AT35+AU35</f>
        <v>0</v>
      </c>
      <c r="AS35" s="10">
        <v>0</v>
      </c>
      <c r="AT35" s="10">
        <v>0</v>
      </c>
      <c r="AU35" s="10">
        <v>0</v>
      </c>
      <c r="AV35" s="10" t="s">
        <v>207</v>
      </c>
      <c r="AW35" s="13">
        <f t="shared" ref="AW35:AW40" si="63">AX35+AY35+AZ35</f>
        <v>0</v>
      </c>
      <c r="AX35" s="10">
        <v>0</v>
      </c>
      <c r="AY35" s="10">
        <v>0</v>
      </c>
      <c r="AZ35" s="10">
        <v>0</v>
      </c>
      <c r="BA35" s="10" t="s">
        <v>208</v>
      </c>
      <c r="BB35" s="13">
        <f t="shared" ref="BB35:BB40" si="64">BC35+BD35+BE35</f>
        <v>15000</v>
      </c>
      <c r="BC35" s="10">
        <v>0</v>
      </c>
      <c r="BD35" s="10">
        <v>8000</v>
      </c>
      <c r="BE35" s="10">
        <v>7000</v>
      </c>
      <c r="BF35" s="64" t="s">
        <v>209</v>
      </c>
      <c r="BG35" s="64" t="s">
        <v>79</v>
      </c>
      <c r="BH35" s="10" t="s">
        <v>130</v>
      </c>
      <c r="BI35" s="10"/>
      <c r="BJ35" s="59" t="s">
        <v>118</v>
      </c>
      <c r="BK35" s="10" t="s">
        <v>200</v>
      </c>
      <c r="BL35" s="10" t="s">
        <v>199</v>
      </c>
    </row>
    <row r="36" s="2" customFormat="1" ht="68" customHeight="1" spans="1:64">
      <c r="A36" s="9" t="s">
        <v>210</v>
      </c>
      <c r="B36" s="11" t="s">
        <v>211</v>
      </c>
      <c r="C36" s="11"/>
      <c r="D36" s="11"/>
      <c r="E36" s="11"/>
      <c r="F36" s="11"/>
      <c r="G36" s="11"/>
      <c r="H36" s="9"/>
      <c r="I36" s="9"/>
      <c r="J36" s="13">
        <f>J37</f>
        <v>400</v>
      </c>
      <c r="K36" s="13">
        <f t="shared" ref="K36:BF36" si="65">K37</f>
        <v>0</v>
      </c>
      <c r="L36" s="13">
        <f>L37</f>
        <v>0</v>
      </c>
      <c r="M36" s="13">
        <f>M37</f>
        <v>400</v>
      </c>
      <c r="N36" s="13">
        <f>N37</f>
        <v>0</v>
      </c>
      <c r="O36" s="44">
        <f>P36/J36*100%</f>
        <v>0</v>
      </c>
      <c r="P36" s="13">
        <f>P37</f>
        <v>0</v>
      </c>
      <c r="Q36" s="13">
        <f>Q37</f>
        <v>0</v>
      </c>
      <c r="R36" s="13">
        <f>R37</f>
        <v>0</v>
      </c>
      <c r="S36" s="13">
        <f>S37</f>
        <v>0</v>
      </c>
      <c r="T36" s="13">
        <f>T37</f>
        <v>0</v>
      </c>
      <c r="U36" s="13">
        <f>U37</f>
        <v>0</v>
      </c>
      <c r="V36" s="13">
        <f>V37</f>
        <v>0</v>
      </c>
      <c r="W36" s="13">
        <f>W37</f>
        <v>0</v>
      </c>
      <c r="X36" s="13">
        <f>X37</f>
        <v>0</v>
      </c>
      <c r="Y36" s="13">
        <f>Y37</f>
        <v>0</v>
      </c>
      <c r="Z36" s="13">
        <f>Z37</f>
        <v>0</v>
      </c>
      <c r="AA36" s="13">
        <f>AA37</f>
        <v>300</v>
      </c>
      <c r="AB36" s="13">
        <f>AB37</f>
        <v>0</v>
      </c>
      <c r="AC36" s="13">
        <f>AC37</f>
        <v>0</v>
      </c>
      <c r="AD36" s="13">
        <f>AD37</f>
        <v>300</v>
      </c>
      <c r="AE36" s="13">
        <f>AE37</f>
        <v>0</v>
      </c>
      <c r="AF36" s="13">
        <f>AF37</f>
        <v>300</v>
      </c>
      <c r="AG36" s="13">
        <f>AG37</f>
        <v>0</v>
      </c>
      <c r="AH36" s="13">
        <f>AH37</f>
        <v>0</v>
      </c>
      <c r="AI36" s="13">
        <f>AI37</f>
        <v>0</v>
      </c>
      <c r="AJ36" s="13">
        <f>AJ37</f>
        <v>0</v>
      </c>
      <c r="AK36" s="13">
        <f>AK37</f>
        <v>0</v>
      </c>
      <c r="AL36" s="13" t="str">
        <f>AL37</f>
        <v>完成预算审核，招投标</v>
      </c>
      <c r="AM36" s="13">
        <f>AM37</f>
        <v>0</v>
      </c>
      <c r="AN36" s="13">
        <f>AN37</f>
        <v>0</v>
      </c>
      <c r="AO36" s="13">
        <f>AO37</f>
        <v>0</v>
      </c>
      <c r="AP36" s="13">
        <f>AP37</f>
        <v>0</v>
      </c>
      <c r="AQ36" s="13" t="str">
        <f>AQ37</f>
        <v>开工建设</v>
      </c>
      <c r="AR36" s="13">
        <f>AR37</f>
        <v>240</v>
      </c>
      <c r="AS36" s="13">
        <f>AS37</f>
        <v>80</v>
      </c>
      <c r="AT36" s="13">
        <f>AT37</f>
        <v>80</v>
      </c>
      <c r="AU36" s="13">
        <f>AU37</f>
        <v>80</v>
      </c>
      <c r="AV36" s="13" t="str">
        <f>AV37</f>
        <v>完成项目建设</v>
      </c>
      <c r="AW36" s="13">
        <f>AW37</f>
        <v>60</v>
      </c>
      <c r="AX36" s="13">
        <f>AX37</f>
        <v>60</v>
      </c>
      <c r="AY36" s="13">
        <f>AY37</f>
        <v>0</v>
      </c>
      <c r="AZ36" s="13">
        <f>AZ37</f>
        <v>0</v>
      </c>
      <c r="BA36" s="13">
        <f>BA37</f>
        <v>0</v>
      </c>
      <c r="BB36" s="13">
        <f>BB37</f>
        <v>0</v>
      </c>
      <c r="BC36" s="13">
        <f>BC37</f>
        <v>0</v>
      </c>
      <c r="BD36" s="13">
        <f>BD37</f>
        <v>0</v>
      </c>
      <c r="BE36" s="13">
        <f>BE37</f>
        <v>0</v>
      </c>
      <c r="BF36" s="58"/>
      <c r="BG36" s="11"/>
      <c r="BH36" s="10"/>
      <c r="BI36" s="10"/>
      <c r="BJ36" s="59"/>
      <c r="BK36" s="60"/>
      <c r="BL36" s="60"/>
    </row>
    <row r="37" s="2" customFormat="1" ht="178" customHeight="1" spans="1:64">
      <c r="A37" s="9">
        <v>18</v>
      </c>
      <c r="B37" s="10" t="s">
        <v>212</v>
      </c>
      <c r="C37" s="10" t="s">
        <v>213</v>
      </c>
      <c r="D37" s="10" t="s">
        <v>214</v>
      </c>
      <c r="E37" s="11" t="s">
        <v>215</v>
      </c>
      <c r="F37" s="10" t="s">
        <v>216</v>
      </c>
      <c r="G37" s="10" t="s">
        <v>125</v>
      </c>
      <c r="H37" s="32" t="s">
        <v>91</v>
      </c>
      <c r="I37" s="32" t="s">
        <v>178</v>
      </c>
      <c r="J37" s="13">
        <f>K37+L37+M37+N37</f>
        <v>400</v>
      </c>
      <c r="K37" s="10">
        <v>0</v>
      </c>
      <c r="L37" s="10">
        <v>0</v>
      </c>
      <c r="M37" s="10">
        <v>400</v>
      </c>
      <c r="N37" s="10">
        <v>0</v>
      </c>
      <c r="O37" s="44">
        <f>P37/J37*100%</f>
        <v>0</v>
      </c>
      <c r="P37" s="10">
        <v>0</v>
      </c>
      <c r="Q37" s="13">
        <f>R37+S37+T37+U37</f>
        <v>0</v>
      </c>
      <c r="R37" s="10">
        <v>0</v>
      </c>
      <c r="S37" s="10">
        <v>0</v>
      </c>
      <c r="T37" s="10">
        <v>0</v>
      </c>
      <c r="U37" s="10">
        <v>0</v>
      </c>
      <c r="V37" s="13">
        <f>W37+X37+Y37+Z37</f>
        <v>0</v>
      </c>
      <c r="W37" s="10">
        <v>0</v>
      </c>
      <c r="X37" s="10">
        <v>0</v>
      </c>
      <c r="Y37" s="10">
        <v>0</v>
      </c>
      <c r="Z37" s="10">
        <v>0</v>
      </c>
      <c r="AA37" s="13">
        <f>AB37+AC37+AD37+AG37+AJ37+AK37</f>
        <v>300</v>
      </c>
      <c r="AB37" s="10">
        <v>0</v>
      </c>
      <c r="AC37" s="10">
        <v>0</v>
      </c>
      <c r="AD37" s="13">
        <f>AE37+AF37</f>
        <v>300</v>
      </c>
      <c r="AE37" s="10">
        <v>0</v>
      </c>
      <c r="AF37" s="10">
        <v>300</v>
      </c>
      <c r="AG37" s="13">
        <f>AH37+AI37</f>
        <v>0</v>
      </c>
      <c r="AH37" s="10">
        <v>0</v>
      </c>
      <c r="AI37" s="10">
        <v>0</v>
      </c>
      <c r="AJ37" s="10">
        <v>0</v>
      </c>
      <c r="AK37" s="10">
        <v>0</v>
      </c>
      <c r="AL37" s="10" t="s">
        <v>217</v>
      </c>
      <c r="AM37" s="13">
        <f>AN37+AO37+AP37</f>
        <v>0</v>
      </c>
      <c r="AN37" s="10">
        <v>0</v>
      </c>
      <c r="AO37" s="10">
        <v>0</v>
      </c>
      <c r="AP37" s="10">
        <v>0</v>
      </c>
      <c r="AQ37" s="10" t="s">
        <v>218</v>
      </c>
      <c r="AR37" s="13">
        <f>AS37+AT37+AU37</f>
        <v>240</v>
      </c>
      <c r="AS37" s="10">
        <v>80</v>
      </c>
      <c r="AT37" s="10">
        <v>80</v>
      </c>
      <c r="AU37" s="10">
        <v>80</v>
      </c>
      <c r="AV37" s="10" t="s">
        <v>193</v>
      </c>
      <c r="AW37" s="13">
        <f>AX37+AY37+AZ37</f>
        <v>60</v>
      </c>
      <c r="AX37" s="10">
        <v>60</v>
      </c>
      <c r="AY37" s="10">
        <v>0</v>
      </c>
      <c r="AZ37" s="10">
        <v>0</v>
      </c>
      <c r="BA37" s="10"/>
      <c r="BB37" s="13">
        <f>BC37+BD37+BE37</f>
        <v>0</v>
      </c>
      <c r="BC37" s="10">
        <v>0</v>
      </c>
      <c r="BD37" s="10">
        <v>0</v>
      </c>
      <c r="BE37" s="10">
        <v>0</v>
      </c>
      <c r="BF37" s="11" t="s">
        <v>219</v>
      </c>
      <c r="BG37" s="11" t="s">
        <v>79</v>
      </c>
      <c r="BH37" s="10" t="s">
        <v>130</v>
      </c>
      <c r="BI37" s="10" t="s">
        <v>220</v>
      </c>
      <c r="BJ37" s="59" t="s">
        <v>221</v>
      </c>
      <c r="BK37" s="10" t="s">
        <v>222</v>
      </c>
      <c r="BL37" s="10" t="s">
        <v>223</v>
      </c>
    </row>
    <row r="38" s="2" customFormat="1" ht="68" customHeight="1" spans="1:64">
      <c r="A38" s="9" t="s">
        <v>224</v>
      </c>
      <c r="B38" s="11" t="s">
        <v>225</v>
      </c>
      <c r="C38" s="11"/>
      <c r="D38" s="11"/>
      <c r="E38" s="11"/>
      <c r="F38" s="11"/>
      <c r="G38" s="11"/>
      <c r="H38" s="9"/>
      <c r="I38" s="9"/>
      <c r="J38" s="13">
        <f>J39+J41</f>
        <v>169417</v>
      </c>
      <c r="K38" s="13">
        <f t="shared" ref="K38:BF38" si="66">K39+K41</f>
        <v>0</v>
      </c>
      <c r="L38" s="13">
        <f>L39+L41</f>
        <v>0</v>
      </c>
      <c r="M38" s="13">
        <f>M39+M41</f>
        <v>169417</v>
      </c>
      <c r="N38" s="13">
        <f>N39+N41</f>
        <v>0</v>
      </c>
      <c r="O38" s="44">
        <f>P38/J38*100%</f>
        <v>0.0300442104393302</v>
      </c>
      <c r="P38" s="13">
        <f>P39+P41</f>
        <v>5090</v>
      </c>
      <c r="Q38" s="13">
        <f>Q39+Q41</f>
        <v>2995</v>
      </c>
      <c r="R38" s="13">
        <f>R39+R41</f>
        <v>0</v>
      </c>
      <c r="S38" s="13">
        <f>S39+S41</f>
        <v>0</v>
      </c>
      <c r="T38" s="13">
        <f>T39+T41</f>
        <v>2995</v>
      </c>
      <c r="U38" s="13">
        <f>U39+U41</f>
        <v>0</v>
      </c>
      <c r="V38" s="13">
        <f>V39+V41</f>
        <v>2995</v>
      </c>
      <c r="W38" s="13">
        <f>W39+W41</f>
        <v>0</v>
      </c>
      <c r="X38" s="13">
        <f>X39+X41</f>
        <v>0</v>
      </c>
      <c r="Y38" s="13">
        <f>Y39+Y41</f>
        <v>2995</v>
      </c>
      <c r="Z38" s="13">
        <f>Z39+Z41</f>
        <v>0</v>
      </c>
      <c r="AA38" s="13">
        <f>AA39+AA41</f>
        <v>13650</v>
      </c>
      <c r="AB38" s="13">
        <f>AB39+AB41</f>
        <v>0</v>
      </c>
      <c r="AC38" s="13">
        <f>AC39+AC41</f>
        <v>0</v>
      </c>
      <c r="AD38" s="13">
        <f>AD39+AD41</f>
        <v>150</v>
      </c>
      <c r="AE38" s="13">
        <f>AE39+AE41</f>
        <v>0</v>
      </c>
      <c r="AF38" s="13">
        <f>AF39+AF41</f>
        <v>150</v>
      </c>
      <c r="AG38" s="13">
        <f>AG39+AG41</f>
        <v>13500</v>
      </c>
      <c r="AH38" s="13">
        <f>AH39+AH41</f>
        <v>3500</v>
      </c>
      <c r="AI38" s="13">
        <f>AI39+AI41</f>
        <v>10000</v>
      </c>
      <c r="AJ38" s="13">
        <f>AJ39+AJ41</f>
        <v>0</v>
      </c>
      <c r="AK38" s="13">
        <f>AK39+AK41</f>
        <v>0</v>
      </c>
      <c r="AL38" s="13" t="e">
        <f>AL39+AL41</f>
        <v>#VALUE!</v>
      </c>
      <c r="AM38" s="13">
        <f>AM39+AM41</f>
        <v>1395</v>
      </c>
      <c r="AN38" s="13">
        <f>AN39+AN41</f>
        <v>550</v>
      </c>
      <c r="AO38" s="13">
        <f>AO39+AO41</f>
        <v>0</v>
      </c>
      <c r="AP38" s="13">
        <f>AP39+AP41</f>
        <v>845</v>
      </c>
      <c r="AQ38" s="13" t="e">
        <f>AQ39+AQ41</f>
        <v>#VALUE!</v>
      </c>
      <c r="AR38" s="13">
        <f>AR39+AR41</f>
        <v>1505</v>
      </c>
      <c r="AS38" s="13">
        <f>AS39+AS41</f>
        <v>575</v>
      </c>
      <c r="AT38" s="13">
        <f>AT39+AT41</f>
        <v>460</v>
      </c>
      <c r="AU38" s="13">
        <f>AU39+AU41</f>
        <v>470</v>
      </c>
      <c r="AV38" s="13" t="e">
        <f>AV39+AV41</f>
        <v>#VALUE!</v>
      </c>
      <c r="AW38" s="13">
        <f>AW39+AW41</f>
        <v>640</v>
      </c>
      <c r="AX38" s="13">
        <f>AX39+AX41</f>
        <v>540</v>
      </c>
      <c r="AY38" s="13">
        <f>AY39+AY41</f>
        <v>50</v>
      </c>
      <c r="AZ38" s="13">
        <f>AZ39+AZ41</f>
        <v>50</v>
      </c>
      <c r="BA38" s="13" t="e">
        <f>BA39+BA41</f>
        <v>#VALUE!</v>
      </c>
      <c r="BB38" s="13">
        <f>BB39+BB41</f>
        <v>10110</v>
      </c>
      <c r="BC38" s="13">
        <f>BC39+BC41</f>
        <v>50</v>
      </c>
      <c r="BD38" s="13">
        <f>BD39+BD41</f>
        <v>6060</v>
      </c>
      <c r="BE38" s="13">
        <f>BE39+BE41</f>
        <v>4000</v>
      </c>
      <c r="BF38" s="58"/>
      <c r="BG38" s="58"/>
      <c r="BH38" s="10"/>
      <c r="BI38" s="10"/>
      <c r="BJ38" s="59"/>
      <c r="BK38" s="60"/>
      <c r="BL38" s="60"/>
    </row>
    <row r="39" s="2" customFormat="1" ht="68" customHeight="1" spans="1:64">
      <c r="A39" s="9"/>
      <c r="B39" s="10" t="s">
        <v>226</v>
      </c>
      <c r="C39" s="10"/>
      <c r="D39" s="10"/>
      <c r="E39" s="10"/>
      <c r="F39" s="10"/>
      <c r="G39" s="10"/>
      <c r="H39" s="9"/>
      <c r="I39" s="9"/>
      <c r="J39" s="13">
        <f>J40</f>
        <v>160000</v>
      </c>
      <c r="K39" s="13">
        <f t="shared" ref="K39:BF39" si="67">K40</f>
        <v>0</v>
      </c>
      <c r="L39" s="13">
        <f>L40</f>
        <v>0</v>
      </c>
      <c r="M39" s="13">
        <f>M40</f>
        <v>160000</v>
      </c>
      <c r="N39" s="13">
        <f>N40</f>
        <v>0</v>
      </c>
      <c r="O39" s="44">
        <f>P39/J39*100%</f>
        <v>0</v>
      </c>
      <c r="P39" s="13">
        <f>P40</f>
        <v>0</v>
      </c>
      <c r="Q39" s="13">
        <f>Q40</f>
        <v>0</v>
      </c>
      <c r="R39" s="13">
        <f>R40</f>
        <v>0</v>
      </c>
      <c r="S39" s="13">
        <f>S40</f>
        <v>0</v>
      </c>
      <c r="T39" s="13">
        <f>T40</f>
        <v>0</v>
      </c>
      <c r="U39" s="13">
        <f>U40</f>
        <v>0</v>
      </c>
      <c r="V39" s="13">
        <f>V40</f>
        <v>0</v>
      </c>
      <c r="W39" s="13">
        <f>W40</f>
        <v>0</v>
      </c>
      <c r="X39" s="13">
        <f>X40</f>
        <v>0</v>
      </c>
      <c r="Y39" s="13">
        <f>Y40</f>
        <v>0</v>
      </c>
      <c r="Z39" s="13">
        <f>Z40</f>
        <v>0</v>
      </c>
      <c r="AA39" s="13">
        <f>AA40</f>
        <v>10000</v>
      </c>
      <c r="AB39" s="13">
        <f>AB40</f>
        <v>0</v>
      </c>
      <c r="AC39" s="13">
        <f>AC40</f>
        <v>0</v>
      </c>
      <c r="AD39" s="13">
        <f>AD40</f>
        <v>0</v>
      </c>
      <c r="AE39" s="13">
        <f>AE40</f>
        <v>0</v>
      </c>
      <c r="AF39" s="13">
        <f>AF40</f>
        <v>0</v>
      </c>
      <c r="AG39" s="13">
        <f>AG40</f>
        <v>10000</v>
      </c>
      <c r="AH39" s="13">
        <f>AH40</f>
        <v>0</v>
      </c>
      <c r="AI39" s="13">
        <f>AI40</f>
        <v>10000</v>
      </c>
      <c r="AJ39" s="13">
        <f>AJ40</f>
        <v>0</v>
      </c>
      <c r="AK39" s="13">
        <f>AK40</f>
        <v>0</v>
      </c>
      <c r="AL39" s="13">
        <f>AL40</f>
        <v>0</v>
      </c>
      <c r="AM39" s="13">
        <f>AM40</f>
        <v>0</v>
      </c>
      <c r="AN39" s="13">
        <f>AN40</f>
        <v>0</v>
      </c>
      <c r="AO39" s="13">
        <f>AO40</f>
        <v>0</v>
      </c>
      <c r="AP39" s="13">
        <f>AP40</f>
        <v>0</v>
      </c>
      <c r="AQ39" s="13" t="str">
        <f>AQ40</f>
        <v>项目立项、编制可行性研究报告</v>
      </c>
      <c r="AR39" s="13">
        <f>AR40</f>
        <v>0</v>
      </c>
      <c r="AS39" s="13">
        <f>AS40</f>
        <v>0</v>
      </c>
      <c r="AT39" s="13">
        <f>AT40</f>
        <v>0</v>
      </c>
      <c r="AU39" s="13">
        <f>AU40</f>
        <v>0</v>
      </c>
      <c r="AV39" s="13" t="str">
        <f>AV40</f>
        <v>完成初步设计及概算编制及批复、预算审核、招投标</v>
      </c>
      <c r="AW39" s="13">
        <f>AW40</f>
        <v>0</v>
      </c>
      <c r="AX39" s="13">
        <f>AX40</f>
        <v>0</v>
      </c>
      <c r="AY39" s="13">
        <f>AY40</f>
        <v>0</v>
      </c>
      <c r="AZ39" s="13">
        <f>AZ40</f>
        <v>0</v>
      </c>
      <c r="BA39" s="13" t="str">
        <f>BA40</f>
        <v>项目开工建设</v>
      </c>
      <c r="BB39" s="13">
        <f>BB40</f>
        <v>10000</v>
      </c>
      <c r="BC39" s="13">
        <f>BC40</f>
        <v>0</v>
      </c>
      <c r="BD39" s="13">
        <f>BD40</f>
        <v>6000</v>
      </c>
      <c r="BE39" s="13">
        <f>BE40</f>
        <v>4000</v>
      </c>
      <c r="BF39" s="58"/>
      <c r="BG39" s="58"/>
      <c r="BH39" s="10"/>
      <c r="BI39" s="10"/>
      <c r="BJ39" s="59"/>
      <c r="BK39" s="60"/>
      <c r="BL39" s="60"/>
    </row>
    <row r="40" s="2" customFormat="1" ht="135" customHeight="1" spans="1:64">
      <c r="A40" s="9">
        <v>19</v>
      </c>
      <c r="B40" s="10" t="s">
        <v>227</v>
      </c>
      <c r="C40" s="10" t="s">
        <v>223</v>
      </c>
      <c r="D40" s="10" t="s">
        <v>228</v>
      </c>
      <c r="E40" s="10" t="s">
        <v>229</v>
      </c>
      <c r="F40" s="10" t="s">
        <v>230</v>
      </c>
      <c r="G40" s="10" t="s">
        <v>125</v>
      </c>
      <c r="H40" s="9" t="s">
        <v>231</v>
      </c>
      <c r="I40" s="9" t="s">
        <v>232</v>
      </c>
      <c r="J40" s="13">
        <f>K40+L40+M40+N40</f>
        <v>160000</v>
      </c>
      <c r="K40" s="13">
        <v>0</v>
      </c>
      <c r="L40" s="13">
        <v>0</v>
      </c>
      <c r="M40" s="13">
        <v>160000</v>
      </c>
      <c r="N40" s="13">
        <v>0</v>
      </c>
      <c r="O40" s="44">
        <f>P40/J40*100%</f>
        <v>0</v>
      </c>
      <c r="P40" s="13">
        <v>0</v>
      </c>
      <c r="Q40" s="13">
        <f>R40+S40+T40+U40</f>
        <v>0</v>
      </c>
      <c r="R40" s="13">
        <v>0</v>
      </c>
      <c r="S40" s="13">
        <v>0</v>
      </c>
      <c r="T40" s="13">
        <v>0</v>
      </c>
      <c r="U40" s="13">
        <v>0</v>
      </c>
      <c r="V40" s="13">
        <f>W40+X40+Y40+Z40</f>
        <v>0</v>
      </c>
      <c r="W40" s="13">
        <v>0</v>
      </c>
      <c r="X40" s="13">
        <v>0</v>
      </c>
      <c r="Y40" s="13">
        <v>0</v>
      </c>
      <c r="Z40" s="13">
        <v>0</v>
      </c>
      <c r="AA40" s="13">
        <f>AB40+AC40+AD40+AG40+AJ40+AK40</f>
        <v>10000</v>
      </c>
      <c r="AB40" s="13">
        <v>0</v>
      </c>
      <c r="AC40" s="13">
        <v>0</v>
      </c>
      <c r="AD40" s="13">
        <f>AE40+AF40</f>
        <v>0</v>
      </c>
      <c r="AE40" s="13">
        <v>0</v>
      </c>
      <c r="AF40" s="13">
        <v>0</v>
      </c>
      <c r="AG40" s="13">
        <f>AH40+AI40</f>
        <v>10000</v>
      </c>
      <c r="AH40" s="13">
        <v>0</v>
      </c>
      <c r="AI40" s="13">
        <v>10000</v>
      </c>
      <c r="AJ40" s="13">
        <v>0</v>
      </c>
      <c r="AK40" s="13">
        <v>0</v>
      </c>
      <c r="AL40" s="13"/>
      <c r="AM40" s="13">
        <f>AN40+AO40+AP40</f>
        <v>0</v>
      </c>
      <c r="AN40" s="13">
        <v>0</v>
      </c>
      <c r="AO40" s="13">
        <v>0</v>
      </c>
      <c r="AP40" s="13">
        <v>0</v>
      </c>
      <c r="AQ40" s="13" t="s">
        <v>233</v>
      </c>
      <c r="AR40" s="13">
        <f>AS40+AT40+AU40</f>
        <v>0</v>
      </c>
      <c r="AS40" s="13">
        <v>0</v>
      </c>
      <c r="AT40" s="13">
        <v>0</v>
      </c>
      <c r="AU40" s="13">
        <v>0</v>
      </c>
      <c r="AV40" s="13" t="s">
        <v>234</v>
      </c>
      <c r="AW40" s="13">
        <f>AX40+AY40+AZ40</f>
        <v>0</v>
      </c>
      <c r="AX40" s="13">
        <v>0</v>
      </c>
      <c r="AY40" s="13">
        <v>0</v>
      </c>
      <c r="AZ40" s="13">
        <v>0</v>
      </c>
      <c r="BA40" s="13" t="s">
        <v>235</v>
      </c>
      <c r="BB40" s="13">
        <f>BC40+BD40+BE40</f>
        <v>10000</v>
      </c>
      <c r="BC40" s="13">
        <v>0</v>
      </c>
      <c r="BD40" s="13">
        <v>6000</v>
      </c>
      <c r="BE40" s="13">
        <v>4000</v>
      </c>
      <c r="BF40" s="58" t="s">
        <v>236</v>
      </c>
      <c r="BG40" s="58" t="s">
        <v>79</v>
      </c>
      <c r="BH40" s="10" t="s">
        <v>130</v>
      </c>
      <c r="BI40" s="10"/>
      <c r="BJ40" s="59"/>
      <c r="BK40" s="60" t="s">
        <v>228</v>
      </c>
      <c r="BL40" s="60" t="s">
        <v>223</v>
      </c>
    </row>
    <row r="41" s="2" customFormat="1" ht="68" customHeight="1" spans="1:64">
      <c r="A41" s="9"/>
      <c r="B41" s="10" t="s">
        <v>237</v>
      </c>
      <c r="C41" s="10"/>
      <c r="D41" s="10"/>
      <c r="E41" s="10"/>
      <c r="F41" s="10"/>
      <c r="G41" s="10"/>
      <c r="H41" s="9"/>
      <c r="I41" s="9"/>
      <c r="J41" s="13">
        <f>J42+J43+J44</f>
        <v>9417</v>
      </c>
      <c r="K41" s="13">
        <f t="shared" ref="K41:BF41" si="68">K42+K43+K44</f>
        <v>0</v>
      </c>
      <c r="L41" s="13">
        <f>L42+L43+L44</f>
        <v>0</v>
      </c>
      <c r="M41" s="13">
        <f>M42+M43+M44</f>
        <v>9417</v>
      </c>
      <c r="N41" s="13">
        <f>N42+N43+N44</f>
        <v>0</v>
      </c>
      <c r="O41" s="44">
        <f>P41/J41*100%</f>
        <v>0.540511840288839</v>
      </c>
      <c r="P41" s="13">
        <f>P42+P43+P44</f>
        <v>5090</v>
      </c>
      <c r="Q41" s="13">
        <f>Q42+Q43+Q44</f>
        <v>2995</v>
      </c>
      <c r="R41" s="13">
        <f>R42+R43+R44</f>
        <v>0</v>
      </c>
      <c r="S41" s="13">
        <f>S42+S43+S44</f>
        <v>0</v>
      </c>
      <c r="T41" s="13">
        <f>T42+T43+T44</f>
        <v>2995</v>
      </c>
      <c r="U41" s="13">
        <f>U42+U43+U44</f>
        <v>0</v>
      </c>
      <c r="V41" s="13">
        <f>V42+V43+V44</f>
        <v>2995</v>
      </c>
      <c r="W41" s="13">
        <f>W42+W43+W44</f>
        <v>0</v>
      </c>
      <c r="X41" s="13">
        <f>X42+X43+X44</f>
        <v>0</v>
      </c>
      <c r="Y41" s="13">
        <f>Y42+Y43+Y44</f>
        <v>2995</v>
      </c>
      <c r="Z41" s="13">
        <f>Z42+Z43+Z44</f>
        <v>0</v>
      </c>
      <c r="AA41" s="13">
        <f>AA42+AA43+AA44</f>
        <v>3650</v>
      </c>
      <c r="AB41" s="13">
        <f>AB42+AB43+AB44</f>
        <v>0</v>
      </c>
      <c r="AC41" s="13">
        <f>AC42+AC43+AC44</f>
        <v>0</v>
      </c>
      <c r="AD41" s="13">
        <f>AD42+AD43+AD44</f>
        <v>150</v>
      </c>
      <c r="AE41" s="13">
        <f>AE42+AE43+AE44</f>
        <v>0</v>
      </c>
      <c r="AF41" s="13">
        <f>AF42+AF43+AF44</f>
        <v>150</v>
      </c>
      <c r="AG41" s="13">
        <f>AG42+AG43+AG44</f>
        <v>3500</v>
      </c>
      <c r="AH41" s="13">
        <f>AH42+AH43+AH44</f>
        <v>3500</v>
      </c>
      <c r="AI41" s="13">
        <f>AI42+AI43+AI44</f>
        <v>0</v>
      </c>
      <c r="AJ41" s="13">
        <f>AJ42+AJ43+AJ44</f>
        <v>0</v>
      </c>
      <c r="AK41" s="13">
        <f>AK42+AK43+AK44</f>
        <v>0</v>
      </c>
      <c r="AL41" s="13" t="e">
        <f>AL42+AL43+AL44</f>
        <v>#VALUE!</v>
      </c>
      <c r="AM41" s="13">
        <f>AM42+AM43+AM44</f>
        <v>1395</v>
      </c>
      <c r="AN41" s="13">
        <f>AN42+AN43+AN44</f>
        <v>550</v>
      </c>
      <c r="AO41" s="13">
        <f>AO42+AO43+AO44</f>
        <v>0</v>
      </c>
      <c r="AP41" s="13">
        <f>AP42+AP43+AP44</f>
        <v>845</v>
      </c>
      <c r="AQ41" s="13" t="e">
        <f>AQ42+AQ43+AQ44</f>
        <v>#VALUE!</v>
      </c>
      <c r="AR41" s="13">
        <f>AR42+AR43+AR44</f>
        <v>1505</v>
      </c>
      <c r="AS41" s="13">
        <f>AS42+AS43+AS44</f>
        <v>575</v>
      </c>
      <c r="AT41" s="13">
        <f>AT42+AT43+AT44</f>
        <v>460</v>
      </c>
      <c r="AU41" s="13">
        <f>AU42+AU43+AU44</f>
        <v>470</v>
      </c>
      <c r="AV41" s="13" t="e">
        <f>AV42+AV43+AV44</f>
        <v>#VALUE!</v>
      </c>
      <c r="AW41" s="13">
        <f>AW42+AW43+AW44</f>
        <v>640</v>
      </c>
      <c r="AX41" s="13">
        <f>AX42+AX43+AX44</f>
        <v>540</v>
      </c>
      <c r="AY41" s="13">
        <f>AY42+AY43+AY44</f>
        <v>50</v>
      </c>
      <c r="AZ41" s="13">
        <f>AZ42+AZ43+AZ44</f>
        <v>50</v>
      </c>
      <c r="BA41" s="13" t="e">
        <f>BA42+BA43+BA44</f>
        <v>#VALUE!</v>
      </c>
      <c r="BB41" s="13">
        <f>BB42+BB43+BB44</f>
        <v>110</v>
      </c>
      <c r="BC41" s="13">
        <f>BC42+BC43+BC44</f>
        <v>50</v>
      </c>
      <c r="BD41" s="13">
        <f>BD42+BD43+BD44</f>
        <v>60</v>
      </c>
      <c r="BE41" s="13">
        <f>BE42+BE43+BE44</f>
        <v>0</v>
      </c>
      <c r="BF41" s="58"/>
      <c r="BG41" s="58"/>
      <c r="BH41" s="10"/>
      <c r="BI41" s="10"/>
      <c r="BJ41" s="59"/>
      <c r="BK41" s="60"/>
      <c r="BL41" s="60"/>
    </row>
    <row r="42" s="2" customFormat="1" ht="339" customHeight="1" spans="1:64">
      <c r="A42" s="9">
        <v>20</v>
      </c>
      <c r="B42" s="10" t="s">
        <v>238</v>
      </c>
      <c r="C42" s="10" t="s">
        <v>223</v>
      </c>
      <c r="D42" s="10" t="s">
        <v>228</v>
      </c>
      <c r="E42" s="21" t="s">
        <v>239</v>
      </c>
      <c r="F42" s="10" t="s">
        <v>240</v>
      </c>
      <c r="G42" s="10" t="s">
        <v>73</v>
      </c>
      <c r="H42" s="9" t="s">
        <v>241</v>
      </c>
      <c r="I42" s="9" t="s">
        <v>91</v>
      </c>
      <c r="J42" s="13">
        <f t="shared" ref="J42:J44" si="69">K42+L42+M42+N42</f>
        <v>650</v>
      </c>
      <c r="K42" s="10">
        <v>0</v>
      </c>
      <c r="L42" s="10">
        <v>0</v>
      </c>
      <c r="M42" s="10">
        <v>650</v>
      </c>
      <c r="N42" s="10">
        <v>0</v>
      </c>
      <c r="O42" s="44">
        <f>P42/J42*100%</f>
        <v>0.9</v>
      </c>
      <c r="P42" s="10">
        <v>585</v>
      </c>
      <c r="Q42" s="13">
        <f t="shared" ref="Q42:Q44" si="70">R42+S42+T42+U42</f>
        <v>480</v>
      </c>
      <c r="R42" s="10">
        <v>0</v>
      </c>
      <c r="S42" s="10">
        <v>0</v>
      </c>
      <c r="T42" s="10">
        <v>480</v>
      </c>
      <c r="U42" s="10">
        <v>0</v>
      </c>
      <c r="V42" s="13">
        <f t="shared" ref="V42:V44" si="71">W42+X42+Y42+Z42</f>
        <v>480</v>
      </c>
      <c r="W42" s="10">
        <v>0</v>
      </c>
      <c r="X42" s="10">
        <v>0</v>
      </c>
      <c r="Y42" s="10">
        <v>480</v>
      </c>
      <c r="Z42" s="10">
        <v>0</v>
      </c>
      <c r="AA42" s="13">
        <f t="shared" ref="AA42:AA44" si="72">AB42+AC42+AD42+AG42+AJ42+AK42</f>
        <v>150</v>
      </c>
      <c r="AB42" s="10">
        <v>0</v>
      </c>
      <c r="AC42" s="10">
        <v>0</v>
      </c>
      <c r="AD42" s="13">
        <f t="shared" ref="AD42:AD44" si="73">AE42+AF42</f>
        <v>150</v>
      </c>
      <c r="AE42" s="10">
        <v>0</v>
      </c>
      <c r="AF42" s="10">
        <v>150</v>
      </c>
      <c r="AG42" s="13">
        <f t="shared" ref="AG42:AG44" si="74">AH42+AI42</f>
        <v>0</v>
      </c>
      <c r="AH42" s="10">
        <v>0</v>
      </c>
      <c r="AI42" s="10">
        <v>0</v>
      </c>
      <c r="AJ42" s="10">
        <v>0</v>
      </c>
      <c r="AK42" s="10">
        <v>0</v>
      </c>
      <c r="AL42" s="10" t="s">
        <v>242</v>
      </c>
      <c r="AM42" s="13">
        <f t="shared" ref="AM42:AM44" si="75">AN42+AO42+AP42</f>
        <v>80</v>
      </c>
      <c r="AN42" s="10">
        <v>30</v>
      </c>
      <c r="AO42" s="10">
        <v>0</v>
      </c>
      <c r="AP42" s="10">
        <v>50</v>
      </c>
      <c r="AQ42" s="10" t="s">
        <v>193</v>
      </c>
      <c r="AR42" s="13">
        <f t="shared" ref="AR42:AR44" si="76">AS42+AT42+AU42</f>
        <v>70</v>
      </c>
      <c r="AS42" s="10">
        <v>70</v>
      </c>
      <c r="AT42" s="10">
        <v>0</v>
      </c>
      <c r="AU42" s="10">
        <v>0</v>
      </c>
      <c r="AV42" s="10"/>
      <c r="AW42" s="13">
        <f t="shared" ref="AW42:AW44" si="77">AX42+AY42+AZ42</f>
        <v>0</v>
      </c>
      <c r="AX42" s="10">
        <v>0</v>
      </c>
      <c r="AY42" s="10">
        <v>0</v>
      </c>
      <c r="AZ42" s="10">
        <v>0</v>
      </c>
      <c r="BA42" s="10"/>
      <c r="BB42" s="13">
        <f t="shared" ref="BB42:BB44" si="78">BC42+BD42+BE42</f>
        <v>0</v>
      </c>
      <c r="BC42" s="10">
        <v>0</v>
      </c>
      <c r="BD42" s="10">
        <v>0</v>
      </c>
      <c r="BE42" s="10">
        <v>0</v>
      </c>
      <c r="BF42" s="11" t="s">
        <v>243</v>
      </c>
      <c r="BG42" s="11" t="s">
        <v>79</v>
      </c>
      <c r="BH42" s="10" t="s">
        <v>80</v>
      </c>
      <c r="BI42" s="10" t="s">
        <v>81</v>
      </c>
      <c r="BJ42" s="59" t="s">
        <v>142</v>
      </c>
      <c r="BK42" s="10" t="s">
        <v>228</v>
      </c>
      <c r="BL42" s="10" t="s">
        <v>223</v>
      </c>
    </row>
    <row r="43" s="2" customFormat="1" ht="257" customHeight="1" spans="1:64">
      <c r="A43" s="9">
        <v>21</v>
      </c>
      <c r="B43" s="10" t="s">
        <v>244</v>
      </c>
      <c r="C43" s="10" t="s">
        <v>223</v>
      </c>
      <c r="D43" s="10" t="s">
        <v>228</v>
      </c>
      <c r="E43" s="21" t="s">
        <v>245</v>
      </c>
      <c r="F43" s="10" t="s">
        <v>246</v>
      </c>
      <c r="G43" s="10" t="s">
        <v>73</v>
      </c>
      <c r="H43" s="9" t="s">
        <v>74</v>
      </c>
      <c r="I43" s="9" t="s">
        <v>247</v>
      </c>
      <c r="J43" s="13">
        <f>K43+L43+M43+N43</f>
        <v>1677</v>
      </c>
      <c r="K43" s="10">
        <v>0</v>
      </c>
      <c r="L43" s="10">
        <v>0</v>
      </c>
      <c r="M43" s="10">
        <v>1677</v>
      </c>
      <c r="N43" s="10">
        <v>0</v>
      </c>
      <c r="O43" s="44">
        <f>P43/J43*100%</f>
        <v>0.426356589147287</v>
      </c>
      <c r="P43" s="10">
        <v>715</v>
      </c>
      <c r="Q43" s="13">
        <f>R43+S43+T43+U43</f>
        <v>715</v>
      </c>
      <c r="R43" s="10">
        <v>0</v>
      </c>
      <c r="S43" s="10">
        <v>0</v>
      </c>
      <c r="T43" s="10">
        <v>715</v>
      </c>
      <c r="U43" s="10">
        <v>0</v>
      </c>
      <c r="V43" s="13">
        <f>W43+X43+Y43+Z43</f>
        <v>715</v>
      </c>
      <c r="W43" s="10">
        <v>0</v>
      </c>
      <c r="X43" s="10">
        <v>0</v>
      </c>
      <c r="Y43" s="10">
        <v>715</v>
      </c>
      <c r="Z43" s="10">
        <v>0</v>
      </c>
      <c r="AA43" s="13">
        <f>AB43+AC43+AD43+AG43+AJ43+AK43</f>
        <v>500</v>
      </c>
      <c r="AB43" s="10">
        <v>0</v>
      </c>
      <c r="AC43" s="10">
        <v>0</v>
      </c>
      <c r="AD43" s="13">
        <f>AE43+AF43</f>
        <v>0</v>
      </c>
      <c r="AE43" s="10">
        <v>0</v>
      </c>
      <c r="AF43" s="10">
        <v>0</v>
      </c>
      <c r="AG43" s="13">
        <f>AH43+AI43</f>
        <v>500</v>
      </c>
      <c r="AH43" s="10">
        <v>500</v>
      </c>
      <c r="AI43" s="10">
        <v>0</v>
      </c>
      <c r="AJ43" s="10">
        <v>0</v>
      </c>
      <c r="AK43" s="10">
        <v>0</v>
      </c>
      <c r="AL43" s="10" t="s">
        <v>248</v>
      </c>
      <c r="AM43" s="13">
        <f>AN43+AO43+AP43</f>
        <v>60</v>
      </c>
      <c r="AN43" s="10">
        <v>20</v>
      </c>
      <c r="AO43" s="10">
        <v>0</v>
      </c>
      <c r="AP43" s="10">
        <v>40</v>
      </c>
      <c r="AQ43" s="10" t="s">
        <v>249</v>
      </c>
      <c r="AR43" s="13">
        <f>AS43+AT43+AU43</f>
        <v>190</v>
      </c>
      <c r="AS43" s="10">
        <v>60</v>
      </c>
      <c r="AT43" s="10">
        <v>60</v>
      </c>
      <c r="AU43" s="10">
        <v>70</v>
      </c>
      <c r="AV43" s="10" t="s">
        <v>249</v>
      </c>
      <c r="AW43" s="13">
        <f>AX43+AY43+AZ43</f>
        <v>140</v>
      </c>
      <c r="AX43" s="10">
        <v>40</v>
      </c>
      <c r="AY43" s="10">
        <v>50</v>
      </c>
      <c r="AZ43" s="10">
        <v>50</v>
      </c>
      <c r="BA43" s="10" t="s">
        <v>250</v>
      </c>
      <c r="BB43" s="13">
        <f>BC43+BD43+BE43</f>
        <v>110</v>
      </c>
      <c r="BC43" s="10">
        <v>50</v>
      </c>
      <c r="BD43" s="10">
        <v>60</v>
      </c>
      <c r="BE43" s="10">
        <v>0</v>
      </c>
      <c r="BF43" s="11" t="s">
        <v>251</v>
      </c>
      <c r="BG43" s="11" t="s">
        <v>79</v>
      </c>
      <c r="BH43" s="10" t="s">
        <v>80</v>
      </c>
      <c r="BI43" s="10"/>
      <c r="BJ43" s="59" t="s">
        <v>87</v>
      </c>
      <c r="BK43" s="10" t="s">
        <v>228</v>
      </c>
      <c r="BL43" s="10" t="s">
        <v>223</v>
      </c>
    </row>
    <row r="44" s="2" customFormat="1" ht="393" customHeight="1" spans="1:64">
      <c r="A44" s="9">
        <v>22</v>
      </c>
      <c r="B44" s="10" t="s">
        <v>252</v>
      </c>
      <c r="C44" s="10" t="s">
        <v>223</v>
      </c>
      <c r="D44" s="9" t="s">
        <v>253</v>
      </c>
      <c r="E44" s="21" t="s">
        <v>254</v>
      </c>
      <c r="F44" s="10" t="s">
        <v>255</v>
      </c>
      <c r="G44" s="10" t="s">
        <v>73</v>
      </c>
      <c r="H44" s="36" t="s">
        <v>256</v>
      </c>
      <c r="I44" s="36" t="s">
        <v>247</v>
      </c>
      <c r="J44" s="13">
        <f>K44+L44+M44+N44</f>
        <v>7090</v>
      </c>
      <c r="K44" s="10">
        <v>0</v>
      </c>
      <c r="L44" s="10">
        <v>0</v>
      </c>
      <c r="M44" s="10">
        <v>7090</v>
      </c>
      <c r="N44" s="10">
        <v>0</v>
      </c>
      <c r="O44" s="44">
        <f>P44/J44*100%</f>
        <v>0.534555712270804</v>
      </c>
      <c r="P44" s="10">
        <v>3790</v>
      </c>
      <c r="Q44" s="13">
        <f>R44+S44+T44+U44</f>
        <v>1800</v>
      </c>
      <c r="R44" s="10">
        <v>0</v>
      </c>
      <c r="S44" s="10">
        <v>0</v>
      </c>
      <c r="T44" s="10">
        <v>1800</v>
      </c>
      <c r="U44" s="10">
        <v>0</v>
      </c>
      <c r="V44" s="13">
        <f>W44+X44+Y44+Z44</f>
        <v>1800</v>
      </c>
      <c r="W44" s="10">
        <v>0</v>
      </c>
      <c r="X44" s="10">
        <v>0</v>
      </c>
      <c r="Y44" s="10">
        <v>1800</v>
      </c>
      <c r="Z44" s="10">
        <v>0</v>
      </c>
      <c r="AA44" s="13">
        <f>AB44+AC44+AD44+AG44+AJ44+AK44</f>
        <v>3000</v>
      </c>
      <c r="AB44" s="10">
        <v>0</v>
      </c>
      <c r="AC44" s="10">
        <v>0</v>
      </c>
      <c r="AD44" s="13">
        <f>AE44+AF44</f>
        <v>0</v>
      </c>
      <c r="AE44" s="10">
        <v>0</v>
      </c>
      <c r="AF44" s="10">
        <v>0</v>
      </c>
      <c r="AG44" s="13">
        <f>AH44+AI44</f>
        <v>3000</v>
      </c>
      <c r="AH44" s="10">
        <v>3000</v>
      </c>
      <c r="AI44" s="10">
        <v>0</v>
      </c>
      <c r="AJ44" s="10">
        <v>0</v>
      </c>
      <c r="AK44" s="10">
        <v>0</v>
      </c>
      <c r="AL44" s="10" t="s">
        <v>181</v>
      </c>
      <c r="AM44" s="13">
        <f>AN44+AO44+AP44</f>
        <v>1255</v>
      </c>
      <c r="AN44" s="10">
        <v>500</v>
      </c>
      <c r="AO44" s="10">
        <v>0</v>
      </c>
      <c r="AP44" s="10">
        <v>755</v>
      </c>
      <c r="AQ44" s="10" t="s">
        <v>76</v>
      </c>
      <c r="AR44" s="13">
        <f>AS44+AT44+AU44</f>
        <v>1245</v>
      </c>
      <c r="AS44" s="10">
        <v>445</v>
      </c>
      <c r="AT44" s="10">
        <v>400</v>
      </c>
      <c r="AU44" s="10">
        <v>400</v>
      </c>
      <c r="AV44" s="10" t="s">
        <v>257</v>
      </c>
      <c r="AW44" s="13">
        <f>AX44+AY44+AZ44</f>
        <v>500</v>
      </c>
      <c r="AX44" s="10">
        <v>500</v>
      </c>
      <c r="AY44" s="10">
        <v>0</v>
      </c>
      <c r="AZ44" s="10">
        <v>0</v>
      </c>
      <c r="BA44" s="10"/>
      <c r="BB44" s="13">
        <f>BC44+BD44+BE44</f>
        <v>0</v>
      </c>
      <c r="BC44" s="10">
        <v>0</v>
      </c>
      <c r="BD44" s="10">
        <v>0</v>
      </c>
      <c r="BE44" s="10">
        <v>0</v>
      </c>
      <c r="BF44" s="11" t="s">
        <v>258</v>
      </c>
      <c r="BG44" s="11" t="s">
        <v>79</v>
      </c>
      <c r="BH44" s="10" t="s">
        <v>80</v>
      </c>
      <c r="BI44" s="10"/>
      <c r="BJ44" s="59" t="s">
        <v>87</v>
      </c>
      <c r="BK44" s="10" t="s">
        <v>253</v>
      </c>
      <c r="BL44" s="10" t="s">
        <v>223</v>
      </c>
    </row>
    <row r="45" s="2" customFormat="1" ht="68" customHeight="1" spans="1:64">
      <c r="A45" s="9" t="s">
        <v>259</v>
      </c>
      <c r="B45" s="11" t="s">
        <v>260</v>
      </c>
      <c r="C45" s="11"/>
      <c r="D45" s="11"/>
      <c r="E45" s="11"/>
      <c r="F45" s="11"/>
      <c r="G45" s="11"/>
      <c r="H45" s="9"/>
      <c r="I45" s="9"/>
      <c r="J45" s="13">
        <f>J46+J49</f>
        <v>3153</v>
      </c>
      <c r="K45" s="13">
        <f t="shared" ref="K45:BF45" si="79">K46+K49</f>
        <v>970</v>
      </c>
      <c r="L45" s="13">
        <f>L46+L49</f>
        <v>0</v>
      </c>
      <c r="M45" s="13">
        <f>M46+M49</f>
        <v>2183</v>
      </c>
      <c r="N45" s="13">
        <f>N46+N49</f>
        <v>0</v>
      </c>
      <c r="O45" s="44">
        <f>P45/J45*100%</f>
        <v>0.117348556929908</v>
      </c>
      <c r="P45" s="13">
        <f>P46+P49</f>
        <v>370</v>
      </c>
      <c r="Q45" s="13">
        <f>Q46+Q49</f>
        <v>1120</v>
      </c>
      <c r="R45" s="13">
        <f>R46+R49</f>
        <v>970</v>
      </c>
      <c r="S45" s="13">
        <f>S46+S49</f>
        <v>0</v>
      </c>
      <c r="T45" s="13">
        <f>T46+T49</f>
        <v>150</v>
      </c>
      <c r="U45" s="13">
        <f>U46+U49</f>
        <v>0</v>
      </c>
      <c r="V45" s="13">
        <f>V46+V49</f>
        <v>130</v>
      </c>
      <c r="W45" s="13">
        <f>W46+W49</f>
        <v>0</v>
      </c>
      <c r="X45" s="13">
        <f>X46+X49</f>
        <v>0</v>
      </c>
      <c r="Y45" s="13">
        <f>Y46+Y49</f>
        <v>130</v>
      </c>
      <c r="Z45" s="13">
        <f>Z46+Z49</f>
        <v>0</v>
      </c>
      <c r="AA45" s="13">
        <f>AA46+AA49</f>
        <v>1170</v>
      </c>
      <c r="AB45" s="13">
        <f>AB46+AB49</f>
        <v>970</v>
      </c>
      <c r="AC45" s="13">
        <f>AC46+AC49</f>
        <v>0</v>
      </c>
      <c r="AD45" s="13">
        <f>AD46+AD49</f>
        <v>200</v>
      </c>
      <c r="AE45" s="13">
        <f>AE46+AE49</f>
        <v>0</v>
      </c>
      <c r="AF45" s="13">
        <f>AF46+AF49</f>
        <v>200</v>
      </c>
      <c r="AG45" s="13">
        <f>AG46+AG49</f>
        <v>0</v>
      </c>
      <c r="AH45" s="13">
        <f>AH46+AH49</f>
        <v>0</v>
      </c>
      <c r="AI45" s="13">
        <f>AI46+AI49</f>
        <v>0</v>
      </c>
      <c r="AJ45" s="13">
        <f>AJ46+AJ49</f>
        <v>0</v>
      </c>
      <c r="AK45" s="13">
        <f>AK46+AK49</f>
        <v>0</v>
      </c>
      <c r="AL45" s="13" t="e">
        <f>AL46+AL49</f>
        <v>#VALUE!</v>
      </c>
      <c r="AM45" s="13">
        <f>AM46+AM49</f>
        <v>240</v>
      </c>
      <c r="AN45" s="13">
        <f>AN46+AN49</f>
        <v>70</v>
      </c>
      <c r="AO45" s="13">
        <f>AO46+AO49</f>
        <v>0</v>
      </c>
      <c r="AP45" s="13">
        <f>AP46+AP49</f>
        <v>170</v>
      </c>
      <c r="AQ45" s="13" t="e">
        <f>AQ46+AQ49</f>
        <v>#VALUE!</v>
      </c>
      <c r="AR45" s="13">
        <f>AR46+AR49</f>
        <v>320</v>
      </c>
      <c r="AS45" s="13">
        <f>AS46+AS49</f>
        <v>80</v>
      </c>
      <c r="AT45" s="13">
        <f>AT46+AT49</f>
        <v>160</v>
      </c>
      <c r="AU45" s="13">
        <f>AU46+AU49</f>
        <v>80</v>
      </c>
      <c r="AV45" s="13" t="e">
        <f>AV46+AV49</f>
        <v>#VALUE!</v>
      </c>
      <c r="AW45" s="13">
        <f>AW46+AW49</f>
        <v>310</v>
      </c>
      <c r="AX45" s="13">
        <f>AX46+AX49</f>
        <v>70</v>
      </c>
      <c r="AY45" s="13">
        <f>AY46+AY49</f>
        <v>130</v>
      </c>
      <c r="AZ45" s="13">
        <f>AZ46+AZ49</f>
        <v>110</v>
      </c>
      <c r="BA45" s="13" t="e">
        <f>BA46+BA49</f>
        <v>#VALUE!</v>
      </c>
      <c r="BB45" s="13">
        <f>BB46+BB49</f>
        <v>300</v>
      </c>
      <c r="BC45" s="13">
        <f>BC46+BC49</f>
        <v>90</v>
      </c>
      <c r="BD45" s="13">
        <f>BD46+BD49</f>
        <v>110</v>
      </c>
      <c r="BE45" s="13">
        <f>BE46+BE49</f>
        <v>100</v>
      </c>
      <c r="BF45" s="58"/>
      <c r="BG45" s="11"/>
      <c r="BH45" s="10"/>
      <c r="BI45" s="10"/>
      <c r="BJ45" s="59"/>
      <c r="BK45" s="60"/>
      <c r="BL45" s="60"/>
    </row>
    <row r="46" s="2" customFormat="1" ht="68" customHeight="1" spans="1:64">
      <c r="A46" s="9"/>
      <c r="B46" s="10" t="s">
        <v>171</v>
      </c>
      <c r="C46" s="10"/>
      <c r="D46" s="10"/>
      <c r="E46" s="10"/>
      <c r="F46" s="10"/>
      <c r="G46" s="10"/>
      <c r="H46" s="9"/>
      <c r="I46" s="9"/>
      <c r="J46" s="13">
        <f>J47+J48</f>
        <v>2536</v>
      </c>
      <c r="K46" s="13">
        <f t="shared" ref="K46:BF46" si="80">K47+K48</f>
        <v>570</v>
      </c>
      <c r="L46" s="13">
        <f>L47+L48</f>
        <v>0</v>
      </c>
      <c r="M46" s="13">
        <f>M47+M48</f>
        <v>1966</v>
      </c>
      <c r="N46" s="13">
        <f>N47+N48</f>
        <v>0</v>
      </c>
      <c r="O46" s="44">
        <f>P46/J46*100%</f>
        <v>0</v>
      </c>
      <c r="P46" s="13">
        <f>P47+P48</f>
        <v>0</v>
      </c>
      <c r="Q46" s="13">
        <f>Q47+Q48</f>
        <v>620</v>
      </c>
      <c r="R46" s="13">
        <f>R47+R48</f>
        <v>570</v>
      </c>
      <c r="S46" s="13">
        <f>S47+S48</f>
        <v>0</v>
      </c>
      <c r="T46" s="13">
        <f>T47+T48</f>
        <v>50</v>
      </c>
      <c r="U46" s="13">
        <f>U47+U48</f>
        <v>0</v>
      </c>
      <c r="V46" s="13">
        <f>V47+V48</f>
        <v>34</v>
      </c>
      <c r="W46" s="13">
        <f>W47+W48</f>
        <v>0</v>
      </c>
      <c r="X46" s="13">
        <f>X47+X48</f>
        <v>0</v>
      </c>
      <c r="Y46" s="13">
        <f>Y47+Y48</f>
        <v>34</v>
      </c>
      <c r="Z46" s="13">
        <f>Z47+Z48</f>
        <v>0</v>
      </c>
      <c r="AA46" s="13">
        <f>AA47+AA48</f>
        <v>770</v>
      </c>
      <c r="AB46" s="13">
        <f>AB47+AB48</f>
        <v>570</v>
      </c>
      <c r="AC46" s="13">
        <f>AC47+AC48</f>
        <v>0</v>
      </c>
      <c r="AD46" s="13">
        <f>AD47+AD48</f>
        <v>200</v>
      </c>
      <c r="AE46" s="13">
        <f>AE47+AE48</f>
        <v>0</v>
      </c>
      <c r="AF46" s="13">
        <f>AF47+AF48</f>
        <v>200</v>
      </c>
      <c r="AG46" s="13">
        <f>AG47+AG48</f>
        <v>0</v>
      </c>
      <c r="AH46" s="13">
        <f>AH47+AH48</f>
        <v>0</v>
      </c>
      <c r="AI46" s="13">
        <f>AI47+AI48</f>
        <v>0</v>
      </c>
      <c r="AJ46" s="13">
        <f>AJ47+AJ48</f>
        <v>0</v>
      </c>
      <c r="AK46" s="13">
        <f>AK47+AK48</f>
        <v>0</v>
      </c>
      <c r="AL46" s="13" t="e">
        <f>AL47+AL48</f>
        <v>#VALUE!</v>
      </c>
      <c r="AM46" s="13">
        <f>AM47+AM48</f>
        <v>0</v>
      </c>
      <c r="AN46" s="13">
        <f>AN47+AN48</f>
        <v>0</v>
      </c>
      <c r="AO46" s="13">
        <f>AO47+AO48</f>
        <v>0</v>
      </c>
      <c r="AP46" s="13">
        <f>AP47+AP48</f>
        <v>0</v>
      </c>
      <c r="AQ46" s="13" t="e">
        <f>AQ47+AQ48</f>
        <v>#VALUE!</v>
      </c>
      <c r="AR46" s="13">
        <f>AR47+AR48</f>
        <v>160</v>
      </c>
      <c r="AS46" s="13">
        <f>AS47+AS48</f>
        <v>0</v>
      </c>
      <c r="AT46" s="13">
        <f>AT47+AT48</f>
        <v>80</v>
      </c>
      <c r="AU46" s="13">
        <f>AU47+AU48</f>
        <v>80</v>
      </c>
      <c r="AV46" s="13" t="e">
        <f>AV47+AV48</f>
        <v>#VALUE!</v>
      </c>
      <c r="AW46" s="13">
        <f>AW47+AW48</f>
        <v>310</v>
      </c>
      <c r="AX46" s="13">
        <f>AX47+AX48</f>
        <v>70</v>
      </c>
      <c r="AY46" s="13">
        <f>AY47+AY48</f>
        <v>130</v>
      </c>
      <c r="AZ46" s="13">
        <f>AZ47+AZ48</f>
        <v>110</v>
      </c>
      <c r="BA46" s="13" t="e">
        <f>BA47+BA48</f>
        <v>#VALUE!</v>
      </c>
      <c r="BB46" s="13">
        <f>BB47+BB48</f>
        <v>300</v>
      </c>
      <c r="BC46" s="13">
        <f>BC47+BC48</f>
        <v>90</v>
      </c>
      <c r="BD46" s="13">
        <f>BD47+BD48</f>
        <v>110</v>
      </c>
      <c r="BE46" s="13">
        <f>BE47+BE48</f>
        <v>100</v>
      </c>
      <c r="BF46" s="11"/>
      <c r="BG46" s="11"/>
      <c r="BH46" s="10"/>
      <c r="BI46" s="10"/>
      <c r="BJ46" s="59"/>
      <c r="BK46" s="60"/>
      <c r="BL46" s="60"/>
    </row>
    <row r="47" s="2" customFormat="1" ht="150" customHeight="1" spans="1:64">
      <c r="A47" s="9">
        <v>23</v>
      </c>
      <c r="B47" s="10" t="s">
        <v>261</v>
      </c>
      <c r="C47" s="10" t="s">
        <v>262</v>
      </c>
      <c r="D47" s="10" t="s">
        <v>263</v>
      </c>
      <c r="E47" s="11" t="s">
        <v>264</v>
      </c>
      <c r="F47" s="10" t="s">
        <v>265</v>
      </c>
      <c r="G47" s="10" t="s">
        <v>125</v>
      </c>
      <c r="H47" s="32" t="s">
        <v>104</v>
      </c>
      <c r="I47" s="32" t="s">
        <v>266</v>
      </c>
      <c r="J47" s="13">
        <f t="shared" ref="J47:J50" si="81">K47+L47+M47+N47</f>
        <v>986</v>
      </c>
      <c r="K47" s="10">
        <v>0</v>
      </c>
      <c r="L47" s="10">
        <v>0</v>
      </c>
      <c r="M47" s="10">
        <v>986</v>
      </c>
      <c r="N47" s="10">
        <v>0</v>
      </c>
      <c r="O47" s="44">
        <f>P47/J47*100%</f>
        <v>0</v>
      </c>
      <c r="P47" s="10">
        <v>0</v>
      </c>
      <c r="Q47" s="13">
        <f t="shared" ref="Q47:Q50" si="82">R47+S47+T47+U47</f>
        <v>0</v>
      </c>
      <c r="R47" s="10">
        <v>0</v>
      </c>
      <c r="S47" s="10">
        <v>0</v>
      </c>
      <c r="T47" s="10">
        <v>0</v>
      </c>
      <c r="U47" s="10">
        <v>0</v>
      </c>
      <c r="V47" s="13">
        <f t="shared" ref="V47:V50" si="83">W47+X47+Y47+Z47</f>
        <v>0</v>
      </c>
      <c r="W47" s="10">
        <v>0</v>
      </c>
      <c r="X47" s="10">
        <v>0</v>
      </c>
      <c r="Y47" s="10">
        <v>0</v>
      </c>
      <c r="Z47" s="10">
        <v>0</v>
      </c>
      <c r="AA47" s="13">
        <f t="shared" ref="AA47:AA50" si="84">AB47+AC47+AD47+AG47+AJ47+AK47</f>
        <v>200</v>
      </c>
      <c r="AB47" s="10">
        <v>0</v>
      </c>
      <c r="AC47" s="10">
        <v>0</v>
      </c>
      <c r="AD47" s="13">
        <f t="shared" ref="AD47:AD50" si="85">AE47+AF47</f>
        <v>200</v>
      </c>
      <c r="AE47" s="10">
        <v>0</v>
      </c>
      <c r="AF47" s="10">
        <v>200</v>
      </c>
      <c r="AG47" s="13">
        <f t="shared" ref="AG47:AG50" si="86">AH47+AI47</f>
        <v>0</v>
      </c>
      <c r="AH47" s="10">
        <v>0</v>
      </c>
      <c r="AI47" s="10">
        <v>0</v>
      </c>
      <c r="AJ47" s="10">
        <v>0</v>
      </c>
      <c r="AK47" s="10">
        <v>0</v>
      </c>
      <c r="AL47" s="10" t="s">
        <v>267</v>
      </c>
      <c r="AM47" s="13">
        <f>AN47+AO47+AP47</f>
        <v>0</v>
      </c>
      <c r="AN47" s="10">
        <v>0</v>
      </c>
      <c r="AO47" s="10">
        <v>0</v>
      </c>
      <c r="AP47" s="10">
        <v>0</v>
      </c>
      <c r="AQ47" s="10" t="s">
        <v>268</v>
      </c>
      <c r="AR47" s="13">
        <f>AS47+AT47+AU47</f>
        <v>0</v>
      </c>
      <c r="AS47" s="10">
        <v>0</v>
      </c>
      <c r="AT47" s="10">
        <v>0</v>
      </c>
      <c r="AU47" s="10">
        <v>0</v>
      </c>
      <c r="AV47" s="10" t="s">
        <v>269</v>
      </c>
      <c r="AW47" s="13">
        <f>AX47+AY47+AZ47</f>
        <v>100</v>
      </c>
      <c r="AX47" s="10">
        <v>0</v>
      </c>
      <c r="AY47" s="10">
        <v>60</v>
      </c>
      <c r="AZ47" s="10">
        <v>40</v>
      </c>
      <c r="BA47" s="10" t="s">
        <v>76</v>
      </c>
      <c r="BB47" s="13">
        <f>BC47+BD47+BE47</f>
        <v>100</v>
      </c>
      <c r="BC47" s="10">
        <v>30</v>
      </c>
      <c r="BD47" s="10">
        <v>40</v>
      </c>
      <c r="BE47" s="10">
        <v>30</v>
      </c>
      <c r="BF47" s="11" t="s">
        <v>270</v>
      </c>
      <c r="BG47" s="11" t="s">
        <v>79</v>
      </c>
      <c r="BH47" s="10" t="s">
        <v>130</v>
      </c>
      <c r="BI47" s="10"/>
      <c r="BJ47" s="59" t="s">
        <v>118</v>
      </c>
      <c r="BK47" s="10" t="s">
        <v>271</v>
      </c>
      <c r="BL47" s="10" t="s">
        <v>262</v>
      </c>
    </row>
    <row r="48" s="2" customFormat="1" ht="154" customHeight="1" spans="1:64">
      <c r="A48" s="9">
        <v>24</v>
      </c>
      <c r="B48" s="10" t="s">
        <v>272</v>
      </c>
      <c r="C48" s="10" t="s">
        <v>262</v>
      </c>
      <c r="D48" s="10" t="s">
        <v>263</v>
      </c>
      <c r="E48" s="11" t="s">
        <v>273</v>
      </c>
      <c r="F48" s="10" t="s">
        <v>274</v>
      </c>
      <c r="G48" s="10" t="s">
        <v>125</v>
      </c>
      <c r="H48" s="32" t="s">
        <v>177</v>
      </c>
      <c r="I48" s="32" t="s">
        <v>247</v>
      </c>
      <c r="J48" s="13">
        <f>K48+L48+M48+N48</f>
        <v>1550</v>
      </c>
      <c r="K48" s="10">
        <v>570</v>
      </c>
      <c r="L48" s="10">
        <v>0</v>
      </c>
      <c r="M48" s="10">
        <v>980</v>
      </c>
      <c r="N48" s="10">
        <v>0</v>
      </c>
      <c r="O48" s="44">
        <f>P48/J48*100%</f>
        <v>0</v>
      </c>
      <c r="P48" s="10">
        <v>0</v>
      </c>
      <c r="Q48" s="13">
        <f>R48+S48+T48+U48</f>
        <v>620</v>
      </c>
      <c r="R48" s="10">
        <v>570</v>
      </c>
      <c r="S48" s="10">
        <v>0</v>
      </c>
      <c r="T48" s="10">
        <v>50</v>
      </c>
      <c r="U48" s="10">
        <v>0</v>
      </c>
      <c r="V48" s="13">
        <f>W48+X48+Y48+Z48</f>
        <v>34</v>
      </c>
      <c r="W48" s="10">
        <v>0</v>
      </c>
      <c r="X48" s="10">
        <v>0</v>
      </c>
      <c r="Y48" s="10">
        <v>34</v>
      </c>
      <c r="Z48" s="10">
        <v>0</v>
      </c>
      <c r="AA48" s="13">
        <f>AB48+AC48+AD48+AG48+AJ48+AK48</f>
        <v>570</v>
      </c>
      <c r="AB48" s="10">
        <v>570</v>
      </c>
      <c r="AC48" s="10">
        <v>0</v>
      </c>
      <c r="AD48" s="13">
        <f>AE48+AF48</f>
        <v>0</v>
      </c>
      <c r="AE48" s="10">
        <v>0</v>
      </c>
      <c r="AF48" s="10">
        <v>0</v>
      </c>
      <c r="AG48" s="13">
        <f>AH48+AI48</f>
        <v>0</v>
      </c>
      <c r="AH48" s="10">
        <v>0</v>
      </c>
      <c r="AI48" s="10">
        <v>0</v>
      </c>
      <c r="AJ48" s="10">
        <v>0</v>
      </c>
      <c r="AK48" s="10">
        <v>0</v>
      </c>
      <c r="AL48" s="10" t="s">
        <v>179</v>
      </c>
      <c r="AM48" s="13">
        <f>AN48+AO48+AP48</f>
        <v>0</v>
      </c>
      <c r="AN48" s="10">
        <v>0</v>
      </c>
      <c r="AO48" s="10">
        <v>0</v>
      </c>
      <c r="AP48" s="10">
        <v>0</v>
      </c>
      <c r="AQ48" s="10" t="s">
        <v>180</v>
      </c>
      <c r="AR48" s="13">
        <f t="shared" ref="AR48:AR60" si="87">AS48+AT48+AU48</f>
        <v>160</v>
      </c>
      <c r="AS48" s="10">
        <v>0</v>
      </c>
      <c r="AT48" s="10">
        <v>80</v>
      </c>
      <c r="AU48" s="10">
        <v>80</v>
      </c>
      <c r="AV48" s="10" t="s">
        <v>76</v>
      </c>
      <c r="AW48" s="13">
        <f t="shared" ref="AW48:AW60" si="88">AX48+AY48+AZ48</f>
        <v>210</v>
      </c>
      <c r="AX48" s="10">
        <v>70</v>
      </c>
      <c r="AY48" s="10">
        <v>70</v>
      </c>
      <c r="AZ48" s="10">
        <v>70</v>
      </c>
      <c r="BA48" s="10" t="s">
        <v>76</v>
      </c>
      <c r="BB48" s="13">
        <f>BC48+BD48+BE48</f>
        <v>200</v>
      </c>
      <c r="BC48" s="10">
        <v>60</v>
      </c>
      <c r="BD48" s="10">
        <v>70</v>
      </c>
      <c r="BE48" s="10">
        <v>70</v>
      </c>
      <c r="BF48" s="11" t="s">
        <v>275</v>
      </c>
      <c r="BG48" s="11" t="s">
        <v>79</v>
      </c>
      <c r="BH48" s="10" t="s">
        <v>130</v>
      </c>
      <c r="BI48" s="10" t="s">
        <v>131</v>
      </c>
      <c r="BJ48" s="59" t="s">
        <v>276</v>
      </c>
      <c r="BK48" s="10" t="s">
        <v>271</v>
      </c>
      <c r="BL48" s="10" t="s">
        <v>262</v>
      </c>
    </row>
    <row r="49" s="2" customFormat="1" ht="68" customHeight="1" spans="1:64">
      <c r="A49" s="9"/>
      <c r="B49" s="10" t="s">
        <v>188</v>
      </c>
      <c r="C49" s="10"/>
      <c r="D49" s="10"/>
      <c r="E49" s="10"/>
      <c r="F49" s="10"/>
      <c r="G49" s="10"/>
      <c r="H49" s="9"/>
      <c r="I49" s="9"/>
      <c r="J49" s="13">
        <f>J50</f>
        <v>617</v>
      </c>
      <c r="K49" s="13">
        <f t="shared" ref="K49:BF49" si="89">K50</f>
        <v>400</v>
      </c>
      <c r="L49" s="13">
        <f>L50</f>
        <v>0</v>
      </c>
      <c r="M49" s="13">
        <f>M50</f>
        <v>217</v>
      </c>
      <c r="N49" s="13">
        <f>N50</f>
        <v>0</v>
      </c>
      <c r="O49" s="44">
        <f>P49/J49*100%</f>
        <v>0.59967585089141</v>
      </c>
      <c r="P49" s="13">
        <f>P50</f>
        <v>370</v>
      </c>
      <c r="Q49" s="13">
        <f>Q50</f>
        <v>500</v>
      </c>
      <c r="R49" s="13">
        <f>R50</f>
        <v>400</v>
      </c>
      <c r="S49" s="13">
        <f>S50</f>
        <v>0</v>
      </c>
      <c r="T49" s="13">
        <f>T50</f>
        <v>100</v>
      </c>
      <c r="U49" s="13">
        <f>U50</f>
        <v>0</v>
      </c>
      <c r="V49" s="13">
        <f>V50</f>
        <v>96</v>
      </c>
      <c r="W49" s="13">
        <f>W50</f>
        <v>0</v>
      </c>
      <c r="X49" s="13">
        <f>X50</f>
        <v>0</v>
      </c>
      <c r="Y49" s="13">
        <f>Y50</f>
        <v>96</v>
      </c>
      <c r="Z49" s="13">
        <f>Z50</f>
        <v>0</v>
      </c>
      <c r="AA49" s="13">
        <f>AA50</f>
        <v>400</v>
      </c>
      <c r="AB49" s="13">
        <f>AB50</f>
        <v>400</v>
      </c>
      <c r="AC49" s="13">
        <f>AC50</f>
        <v>0</v>
      </c>
      <c r="AD49" s="13">
        <f>AD50</f>
        <v>0</v>
      </c>
      <c r="AE49" s="13">
        <f>AE50</f>
        <v>0</v>
      </c>
      <c r="AF49" s="13">
        <f>AF50</f>
        <v>0</v>
      </c>
      <c r="AG49" s="13">
        <f>AG50</f>
        <v>0</v>
      </c>
      <c r="AH49" s="13">
        <f>AH50</f>
        <v>0</v>
      </c>
      <c r="AI49" s="13">
        <f>AI50</f>
        <v>0</v>
      </c>
      <c r="AJ49" s="13">
        <f>AJ50</f>
        <v>0</v>
      </c>
      <c r="AK49" s="13">
        <f>AK50</f>
        <v>0</v>
      </c>
      <c r="AL49" s="13" t="str">
        <f>AL50</f>
        <v>主体施工</v>
      </c>
      <c r="AM49" s="13">
        <f>AM50</f>
        <v>240</v>
      </c>
      <c r="AN49" s="13">
        <f>AN50</f>
        <v>70</v>
      </c>
      <c r="AO49" s="13">
        <f>AO50</f>
        <v>0</v>
      </c>
      <c r="AP49" s="13">
        <f>AP50</f>
        <v>170</v>
      </c>
      <c r="AQ49" s="13" t="str">
        <f>AQ50</f>
        <v>完成项目建设</v>
      </c>
      <c r="AR49" s="13">
        <f>AR50</f>
        <v>160</v>
      </c>
      <c r="AS49" s="13">
        <f>AS50</f>
        <v>80</v>
      </c>
      <c r="AT49" s="13">
        <f>AT50</f>
        <v>80</v>
      </c>
      <c r="AU49" s="13">
        <f>AU50</f>
        <v>0</v>
      </c>
      <c r="AV49" s="13">
        <f>AV50</f>
        <v>0</v>
      </c>
      <c r="AW49" s="13">
        <f>AW50</f>
        <v>0</v>
      </c>
      <c r="AX49" s="13">
        <f>AX50</f>
        <v>0</v>
      </c>
      <c r="AY49" s="13">
        <f>AY50</f>
        <v>0</v>
      </c>
      <c r="AZ49" s="13">
        <f>AZ50</f>
        <v>0</v>
      </c>
      <c r="BA49" s="13">
        <f>BA50</f>
        <v>0</v>
      </c>
      <c r="BB49" s="13">
        <f>BB50</f>
        <v>0</v>
      </c>
      <c r="BC49" s="13">
        <f>BC50</f>
        <v>0</v>
      </c>
      <c r="BD49" s="13">
        <f>BD50</f>
        <v>0</v>
      </c>
      <c r="BE49" s="13">
        <f>BE50</f>
        <v>0</v>
      </c>
      <c r="BF49" s="58"/>
      <c r="BG49" s="11"/>
      <c r="BH49" s="10"/>
      <c r="BI49" s="10"/>
      <c r="BJ49" s="59"/>
      <c r="BK49" s="60"/>
      <c r="BL49" s="60"/>
    </row>
    <row r="50" s="2" customFormat="1" ht="133" customHeight="1" spans="1:64">
      <c r="A50" s="9">
        <v>25</v>
      </c>
      <c r="B50" s="10" t="s">
        <v>277</v>
      </c>
      <c r="C50" s="10" t="s">
        <v>262</v>
      </c>
      <c r="D50" s="10" t="s">
        <v>263</v>
      </c>
      <c r="E50" s="11" t="s">
        <v>278</v>
      </c>
      <c r="F50" s="10" t="s">
        <v>279</v>
      </c>
      <c r="G50" s="10" t="s">
        <v>73</v>
      </c>
      <c r="H50" s="32" t="s">
        <v>280</v>
      </c>
      <c r="I50" s="32" t="s">
        <v>177</v>
      </c>
      <c r="J50" s="13">
        <f>K50+L50+M50+N50</f>
        <v>617</v>
      </c>
      <c r="K50" s="10">
        <v>400</v>
      </c>
      <c r="L50" s="10">
        <v>0</v>
      </c>
      <c r="M50" s="10">
        <v>217</v>
      </c>
      <c r="N50" s="10">
        <v>0</v>
      </c>
      <c r="O50" s="44">
        <f>P50/J50*100%</f>
        <v>0.59967585089141</v>
      </c>
      <c r="P50" s="10">
        <v>370</v>
      </c>
      <c r="Q50" s="13">
        <f>R50+S50+T50+U50</f>
        <v>500</v>
      </c>
      <c r="R50" s="10">
        <v>400</v>
      </c>
      <c r="S50" s="10">
        <v>0</v>
      </c>
      <c r="T50" s="10">
        <v>100</v>
      </c>
      <c r="U50" s="10">
        <v>0</v>
      </c>
      <c r="V50" s="13">
        <f>W50+X50+Y50+Z50</f>
        <v>96</v>
      </c>
      <c r="W50" s="10">
        <v>0</v>
      </c>
      <c r="X50" s="10">
        <v>0</v>
      </c>
      <c r="Y50" s="10">
        <v>96</v>
      </c>
      <c r="Z50" s="10">
        <v>0</v>
      </c>
      <c r="AA50" s="13">
        <f>AB50+AC50+AD50+AG50+AJ50+AK50</f>
        <v>400</v>
      </c>
      <c r="AB50" s="10">
        <v>400</v>
      </c>
      <c r="AC50" s="10">
        <v>0</v>
      </c>
      <c r="AD50" s="13">
        <f>AE50+AF50</f>
        <v>0</v>
      </c>
      <c r="AE50" s="10">
        <v>0</v>
      </c>
      <c r="AF50" s="10">
        <v>0</v>
      </c>
      <c r="AG50" s="13">
        <f>AH50+AI50</f>
        <v>0</v>
      </c>
      <c r="AH50" s="10">
        <v>0</v>
      </c>
      <c r="AI50" s="10">
        <v>0</v>
      </c>
      <c r="AJ50" s="10">
        <v>0</v>
      </c>
      <c r="AK50" s="10">
        <v>0</v>
      </c>
      <c r="AL50" s="10" t="s">
        <v>76</v>
      </c>
      <c r="AM50" s="13">
        <f t="shared" ref="AM50:AM60" si="90">AN50+AO50+AP50</f>
        <v>240</v>
      </c>
      <c r="AN50" s="10">
        <v>70</v>
      </c>
      <c r="AO50" s="10">
        <v>0</v>
      </c>
      <c r="AP50" s="10">
        <v>170</v>
      </c>
      <c r="AQ50" s="10" t="s">
        <v>193</v>
      </c>
      <c r="AR50" s="13">
        <f>AS50+AT50+AU50</f>
        <v>160</v>
      </c>
      <c r="AS50" s="10">
        <v>80</v>
      </c>
      <c r="AT50" s="10">
        <v>80</v>
      </c>
      <c r="AU50" s="10">
        <v>0</v>
      </c>
      <c r="AV50" s="10"/>
      <c r="AW50" s="13">
        <f>AX50+AY50+AZ50</f>
        <v>0</v>
      </c>
      <c r="AX50" s="10">
        <v>0</v>
      </c>
      <c r="AY50" s="10">
        <v>0</v>
      </c>
      <c r="AZ50" s="10">
        <v>0</v>
      </c>
      <c r="BA50" s="10"/>
      <c r="BB50" s="13">
        <f t="shared" ref="BB48:BB60" si="91">BC50+BD50+BE50</f>
        <v>0</v>
      </c>
      <c r="BC50" s="10">
        <v>0</v>
      </c>
      <c r="BD50" s="10">
        <v>0</v>
      </c>
      <c r="BE50" s="10">
        <v>0</v>
      </c>
      <c r="BF50" s="11" t="s">
        <v>281</v>
      </c>
      <c r="BG50" s="11" t="s">
        <v>79</v>
      </c>
      <c r="BH50" s="10" t="s">
        <v>80</v>
      </c>
      <c r="BI50" s="10" t="s">
        <v>81</v>
      </c>
      <c r="BJ50" s="65" t="s">
        <v>282</v>
      </c>
      <c r="BK50" s="10" t="s">
        <v>271</v>
      </c>
      <c r="BL50" s="10" t="s">
        <v>262</v>
      </c>
    </row>
    <row r="51" s="2" customFormat="1" ht="68" customHeight="1" spans="1:64">
      <c r="A51" s="9" t="s">
        <v>283</v>
      </c>
      <c r="B51" s="11" t="s">
        <v>284</v>
      </c>
      <c r="C51" s="11"/>
      <c r="D51" s="11"/>
      <c r="E51" s="11"/>
      <c r="F51" s="11"/>
      <c r="G51" s="11"/>
      <c r="H51" s="9"/>
      <c r="I51" s="9"/>
      <c r="J51" s="13">
        <f>J52+J61</f>
        <v>53509</v>
      </c>
      <c r="K51" s="13">
        <f t="shared" ref="K51:BF51" si="92">K52+K61</f>
        <v>14659</v>
      </c>
      <c r="L51" s="13">
        <f>L52+L61</f>
        <v>6008</v>
      </c>
      <c r="M51" s="13">
        <f>M52+M61</f>
        <v>32842</v>
      </c>
      <c r="N51" s="13">
        <f>N52+N61</f>
        <v>0</v>
      </c>
      <c r="O51" s="44">
        <f>P51/J51*100%</f>
        <v>0.0685305275748005</v>
      </c>
      <c r="P51" s="13">
        <f>P52+P61</f>
        <v>3667</v>
      </c>
      <c r="Q51" s="13">
        <f>Q52+Q61</f>
        <v>19059</v>
      </c>
      <c r="R51" s="13">
        <f>R52+R61</f>
        <v>14659</v>
      </c>
      <c r="S51" s="13">
        <f>S52+S61</f>
        <v>2880</v>
      </c>
      <c r="T51" s="13">
        <f>T52+T61</f>
        <v>1520</v>
      </c>
      <c r="U51" s="13">
        <f>U52+U61</f>
        <v>0</v>
      </c>
      <c r="V51" s="13">
        <f>V52+V61</f>
        <v>1959</v>
      </c>
      <c r="W51" s="13">
        <f>W52+W61</f>
        <v>0</v>
      </c>
      <c r="X51" s="13">
        <f>X52+X61</f>
        <v>439</v>
      </c>
      <c r="Y51" s="13">
        <f>Y52+Y61</f>
        <v>1520</v>
      </c>
      <c r="Z51" s="13">
        <f>Z52+Z61</f>
        <v>0</v>
      </c>
      <c r="AA51" s="13">
        <f>AA52+AA61</f>
        <v>18200</v>
      </c>
      <c r="AB51" s="13">
        <f>AB52+AB61</f>
        <v>14659</v>
      </c>
      <c r="AC51" s="13">
        <f>AC52+AC61</f>
        <v>3341</v>
      </c>
      <c r="AD51" s="13">
        <f>AD52+AD61</f>
        <v>200</v>
      </c>
      <c r="AE51" s="13">
        <f>AE52+AE61</f>
        <v>0</v>
      </c>
      <c r="AF51" s="13">
        <f>AF52+AF61</f>
        <v>200</v>
      </c>
      <c r="AG51" s="13">
        <f>AG52+AG61</f>
        <v>0</v>
      </c>
      <c r="AH51" s="13">
        <f>AH52+AH61</f>
        <v>0</v>
      </c>
      <c r="AI51" s="13">
        <f>AI52+AI61</f>
        <v>0</v>
      </c>
      <c r="AJ51" s="13">
        <f>AJ52+AJ61</f>
        <v>0</v>
      </c>
      <c r="AK51" s="13">
        <f>AK52+AK61</f>
        <v>0</v>
      </c>
      <c r="AL51" s="13" t="e">
        <f>AL52+AL61</f>
        <v>#VALUE!</v>
      </c>
      <c r="AM51" s="13">
        <f>AM52+AM61</f>
        <v>705</v>
      </c>
      <c r="AN51" s="13">
        <f>AN52+AN61</f>
        <v>310</v>
      </c>
      <c r="AO51" s="13">
        <f>AO52+AO61</f>
        <v>0</v>
      </c>
      <c r="AP51" s="13">
        <f>AP52+AP61</f>
        <v>395</v>
      </c>
      <c r="AQ51" s="13" t="e">
        <f>AQ52+AQ61</f>
        <v>#VALUE!</v>
      </c>
      <c r="AR51" s="13">
        <f>AR52+AR61</f>
        <v>2847</v>
      </c>
      <c r="AS51" s="13">
        <f>AS52+AS61</f>
        <v>703</v>
      </c>
      <c r="AT51" s="13">
        <f>AT52+AT61</f>
        <v>1339</v>
      </c>
      <c r="AU51" s="13">
        <f>AU52+AU61</f>
        <v>805</v>
      </c>
      <c r="AV51" s="13" t="e">
        <f>AV52+AV61</f>
        <v>#VALUE!</v>
      </c>
      <c r="AW51" s="13">
        <f>AW52+AW61</f>
        <v>6526</v>
      </c>
      <c r="AX51" s="13">
        <f>AX52+AX61</f>
        <v>1147</v>
      </c>
      <c r="AY51" s="13">
        <f>AY52+AY61</f>
        <v>910</v>
      </c>
      <c r="AZ51" s="13">
        <f>AZ52+AZ61</f>
        <v>4469</v>
      </c>
      <c r="BA51" s="13" t="e">
        <f>BA52+BA61</f>
        <v>#VALUE!</v>
      </c>
      <c r="BB51" s="13">
        <f>BB52+BB61</f>
        <v>8122</v>
      </c>
      <c r="BC51" s="13">
        <f>BC52+BC61</f>
        <v>2745</v>
      </c>
      <c r="BD51" s="13">
        <f>BD52+BD61</f>
        <v>2714</v>
      </c>
      <c r="BE51" s="13">
        <f>BE52+BE61</f>
        <v>2663</v>
      </c>
      <c r="BF51" s="11"/>
      <c r="BG51" s="11"/>
      <c r="BH51" s="10"/>
      <c r="BI51" s="10"/>
      <c r="BJ51" s="59"/>
      <c r="BK51" s="60"/>
      <c r="BL51" s="60"/>
    </row>
    <row r="52" s="2" customFormat="1" ht="68" customHeight="1" spans="1:64">
      <c r="A52" s="9"/>
      <c r="B52" s="10" t="s">
        <v>285</v>
      </c>
      <c r="C52" s="10"/>
      <c r="D52" s="10"/>
      <c r="E52" s="10"/>
      <c r="F52" s="10"/>
      <c r="G52" s="10"/>
      <c r="H52" s="9"/>
      <c r="I52" s="9"/>
      <c r="J52" s="13">
        <f>J53+J54+J55+J56+J57+J58+J59+J60</f>
        <v>48558</v>
      </c>
      <c r="K52" s="13">
        <f t="shared" ref="K52:BF52" si="93">K53+K54+K55+K56+K57+K58+K59+K60</f>
        <v>14659</v>
      </c>
      <c r="L52" s="13">
        <f>L53+L54+L55+L56+L57+L58+L59+L60</f>
        <v>2908</v>
      </c>
      <c r="M52" s="13">
        <f>M53+M54+M55+M56+M57+M58+M59+M60</f>
        <v>30991</v>
      </c>
      <c r="N52" s="13">
        <f>N53+N54+N55+N56+N57+N58+N59+N60</f>
        <v>0</v>
      </c>
      <c r="O52" s="44">
        <f>P52/J52*100%</f>
        <v>0</v>
      </c>
      <c r="P52" s="13">
        <f>P53+P54+P55+P56+P57+P58+P59+P60</f>
        <v>0</v>
      </c>
      <c r="Q52" s="13">
        <f>Q53+Q54+Q55+Q56+Q57+Q58+Q59+Q60</f>
        <v>16303</v>
      </c>
      <c r="R52" s="13">
        <f>R53+R54+R55+R56+R57+R58+R59+R60</f>
        <v>14659</v>
      </c>
      <c r="S52" s="13">
        <f>S53+S54+S55+S56+S57+S58+S59+S60</f>
        <v>1644</v>
      </c>
      <c r="T52" s="13">
        <f>T53+T54+T55+T56+T57+T58+T59+T60</f>
        <v>0</v>
      </c>
      <c r="U52" s="13">
        <f>U53+U54+U55+U56+U57+U58+U59+U60</f>
        <v>0</v>
      </c>
      <c r="V52" s="13">
        <f>V53+V54+V55+V56+V57+V58+V59+V60</f>
        <v>0</v>
      </c>
      <c r="W52" s="13">
        <f>W53+W54+W55+W56+W57+W58+W59+W60</f>
        <v>0</v>
      </c>
      <c r="X52" s="13">
        <f>X53+X54+X55+X56+X57+X58+X59+X60</f>
        <v>0</v>
      </c>
      <c r="Y52" s="13">
        <f>Y53+Y54+Y55+Y56+Y57+Y58+Y59+Y60</f>
        <v>0</v>
      </c>
      <c r="Z52" s="13">
        <f>Z53+Z54+Z55+Z56+Z57+Z58+Z59+Z60</f>
        <v>0</v>
      </c>
      <c r="AA52" s="13">
        <f>AA53+AA54+AA55+AA56+AA57+AA58+AA59+AA60</f>
        <v>16503</v>
      </c>
      <c r="AB52" s="13">
        <f>AB53+AB54+AB55+AB56+AB57+AB58+AB59+AB60</f>
        <v>14659</v>
      </c>
      <c r="AC52" s="13">
        <f>AC53+AC54+AC55+AC56+AC57+AC58+AC59+AC60</f>
        <v>1644</v>
      </c>
      <c r="AD52" s="13">
        <f>AD53+AD54+AD55+AD56+AD57+AD58+AD59+AD60</f>
        <v>200</v>
      </c>
      <c r="AE52" s="13">
        <f>AE53+AE54+AE55+AE56+AE57+AE58+AE59+AE60</f>
        <v>0</v>
      </c>
      <c r="AF52" s="13">
        <f>AF53+AF54+AF55+AF56+AF57+AF58+AF59+AF60</f>
        <v>200</v>
      </c>
      <c r="AG52" s="13">
        <f>AG53+AG54+AG55+AG56+AG57+AG58+AG59+AG60</f>
        <v>0</v>
      </c>
      <c r="AH52" s="13">
        <f>AH53+AH54+AH55+AH56+AH57+AH58+AH59+AH60</f>
        <v>0</v>
      </c>
      <c r="AI52" s="13">
        <f>AI53+AI54+AI55+AI56+AI57+AI58+AI59+AI60</f>
        <v>0</v>
      </c>
      <c r="AJ52" s="13">
        <f>AJ53+AJ54+AJ55+AJ56+AJ57+AJ58+AJ59+AJ60</f>
        <v>0</v>
      </c>
      <c r="AK52" s="13">
        <f>AK53+AK54+AK55+AK56+AK57+AK58+AK59+AK60</f>
        <v>0</v>
      </c>
      <c r="AL52" s="13" t="e">
        <f>AL53+AL54+AL55+AL56+AL57+AL58+AL59+AL60</f>
        <v>#VALUE!</v>
      </c>
      <c r="AM52" s="13">
        <f>AM53+AM54+AM55+AM56+AM57+AM58+AM59+AM60</f>
        <v>0</v>
      </c>
      <c r="AN52" s="13">
        <f>AN53+AN54+AN55+AN56+AN57+AN58+AN59+AN60</f>
        <v>0</v>
      </c>
      <c r="AO52" s="13">
        <f>AO53+AO54+AO55+AO56+AO57+AO58+AO59+AO60</f>
        <v>0</v>
      </c>
      <c r="AP52" s="13">
        <f>AP53+AP54+AP55+AP56+AP57+AP58+AP59+AP60</f>
        <v>0</v>
      </c>
      <c r="AQ52" s="13" t="e">
        <f>AQ53+AQ54+AQ55+AQ56+AQ57+AQ58+AQ59+AQ60</f>
        <v>#VALUE!</v>
      </c>
      <c r="AR52" s="13">
        <f>AR53+AR54+AR55+AR56+AR57+AR58+AR59+AR60</f>
        <v>1895</v>
      </c>
      <c r="AS52" s="13">
        <f>AS53+AS54+AS55+AS56+AS57+AS58+AS59+AS60</f>
        <v>300</v>
      </c>
      <c r="AT52" s="13">
        <f>AT53+AT54+AT55+AT56+AT57+AT58+AT59+AT60</f>
        <v>820</v>
      </c>
      <c r="AU52" s="13">
        <f>AU53+AU54+AU55+AU56+AU57+AU58+AU59+AU60</f>
        <v>775</v>
      </c>
      <c r="AV52" s="13" t="e">
        <f>AV53+AV54+AV55+AV56+AV57+AV58+AV59+AV60</f>
        <v>#VALUE!</v>
      </c>
      <c r="AW52" s="13">
        <f>AW53+AW54+AW55+AW56+AW57+AW58+AW59+AW60</f>
        <v>6486</v>
      </c>
      <c r="AX52" s="13">
        <f>AX53+AX54+AX55+AX56+AX57+AX58+AX59+AX60</f>
        <v>1107</v>
      </c>
      <c r="AY52" s="13">
        <f>AY53+AY54+AY55+AY56+AY57+AY58+AY59+AY60</f>
        <v>910</v>
      </c>
      <c r="AZ52" s="13">
        <f>AZ53+AZ54+AZ55+AZ56+AZ57+AZ58+AZ59+AZ60</f>
        <v>4469</v>
      </c>
      <c r="BA52" s="13" t="e">
        <f>BA53+BA54+BA55+BA56+BA57+BA58+BA59+BA60</f>
        <v>#VALUE!</v>
      </c>
      <c r="BB52" s="13">
        <f>BB53+BB54+BB55+BB56+BB57+BB58+BB59+BB60</f>
        <v>8122</v>
      </c>
      <c r="BC52" s="13">
        <f>BC53+BC54+BC55+BC56+BC57+BC58+BC59+BC60</f>
        <v>2745</v>
      </c>
      <c r="BD52" s="13">
        <f>BD53+BD54+BD55+BD56+BD57+BD58+BD59+BD60</f>
        <v>2714</v>
      </c>
      <c r="BE52" s="13">
        <f>BE53+BE54+BE55+BE56+BE57+BE58+BE59+BE60</f>
        <v>2663</v>
      </c>
      <c r="BF52" s="11"/>
      <c r="BG52" s="11"/>
      <c r="BH52" s="10"/>
      <c r="BI52" s="10"/>
      <c r="BJ52" s="59"/>
      <c r="BK52" s="60"/>
      <c r="BL52" s="60"/>
    </row>
    <row r="53" s="2" customFormat="1" ht="367" customHeight="1" spans="1:64">
      <c r="A53" s="9">
        <v>26</v>
      </c>
      <c r="B53" s="14" t="s">
        <v>286</v>
      </c>
      <c r="C53" s="14" t="s">
        <v>287</v>
      </c>
      <c r="D53" s="14" t="s">
        <v>288</v>
      </c>
      <c r="E53" s="37" t="s">
        <v>289</v>
      </c>
      <c r="F53" s="14" t="s">
        <v>290</v>
      </c>
      <c r="G53" s="14" t="s">
        <v>125</v>
      </c>
      <c r="H53" s="38" t="s">
        <v>291</v>
      </c>
      <c r="I53" s="38" t="s">
        <v>292</v>
      </c>
      <c r="J53" s="13">
        <f t="shared" ref="J53:J60" si="94">K53+L53+M53+N53</f>
        <v>40364</v>
      </c>
      <c r="K53" s="14">
        <v>9613</v>
      </c>
      <c r="L53" s="14">
        <v>1264</v>
      </c>
      <c r="M53" s="14">
        <v>29487</v>
      </c>
      <c r="N53" s="14">
        <v>0</v>
      </c>
      <c r="O53" s="44">
        <f>P53/J53*100%</f>
        <v>0</v>
      </c>
      <c r="P53" s="14">
        <v>0</v>
      </c>
      <c r="Q53" s="13">
        <f t="shared" ref="Q53:Q60" si="95">R53+S53+T53+U53</f>
        <v>9613</v>
      </c>
      <c r="R53" s="14">
        <v>9613</v>
      </c>
      <c r="S53" s="14">
        <v>0</v>
      </c>
      <c r="T53" s="14">
        <v>0</v>
      </c>
      <c r="U53" s="14">
        <v>0</v>
      </c>
      <c r="V53" s="13">
        <f t="shared" ref="V53:V60" si="96">W53+X53+Y53+Z53</f>
        <v>0</v>
      </c>
      <c r="W53" s="14">
        <v>0</v>
      </c>
      <c r="X53" s="14">
        <v>0</v>
      </c>
      <c r="Y53" s="14">
        <v>0</v>
      </c>
      <c r="Z53" s="14">
        <v>0</v>
      </c>
      <c r="AA53" s="13">
        <f t="shared" ref="AA53:AA60" si="97">AB53+AC53+AD53+AG53+AJ53+AK53</f>
        <v>9613</v>
      </c>
      <c r="AB53" s="14">
        <v>9613</v>
      </c>
      <c r="AC53" s="14">
        <v>0</v>
      </c>
      <c r="AD53" s="13">
        <f t="shared" ref="AD53:AD60" si="98">AE53+AF53</f>
        <v>0</v>
      </c>
      <c r="AE53" s="14">
        <v>0</v>
      </c>
      <c r="AF53" s="14">
        <v>0</v>
      </c>
      <c r="AG53" s="13">
        <f t="shared" ref="AG53:AG60" si="99">AH53+AI53</f>
        <v>0</v>
      </c>
      <c r="AH53" s="14">
        <v>0</v>
      </c>
      <c r="AI53" s="14">
        <v>0</v>
      </c>
      <c r="AJ53" s="14">
        <v>0</v>
      </c>
      <c r="AK53" s="14">
        <v>0</v>
      </c>
      <c r="AL53" s="14" t="s">
        <v>293</v>
      </c>
      <c r="AM53" s="13">
        <f>AN53+AO53+AP53</f>
        <v>0</v>
      </c>
      <c r="AN53" s="14">
        <v>0</v>
      </c>
      <c r="AO53" s="14">
        <v>0</v>
      </c>
      <c r="AP53" s="14">
        <v>0</v>
      </c>
      <c r="AQ53" s="14" t="s">
        <v>294</v>
      </c>
      <c r="AR53" s="13">
        <f>AS53+AT53+AU53</f>
        <v>0</v>
      </c>
      <c r="AS53" s="14">
        <v>0</v>
      </c>
      <c r="AT53" s="14">
        <v>0</v>
      </c>
      <c r="AU53" s="14">
        <v>0</v>
      </c>
      <c r="AV53" s="14" t="s">
        <v>295</v>
      </c>
      <c r="AW53" s="13">
        <f>AX53+AY53+AZ53</f>
        <v>3500</v>
      </c>
      <c r="AX53" s="14">
        <v>0</v>
      </c>
      <c r="AY53" s="14">
        <v>0</v>
      </c>
      <c r="AZ53" s="14">
        <v>3500</v>
      </c>
      <c r="BA53" s="14" t="s">
        <v>181</v>
      </c>
      <c r="BB53" s="13">
        <f>BC53+BD53+BE53</f>
        <v>6113</v>
      </c>
      <c r="BC53" s="14">
        <v>2050</v>
      </c>
      <c r="BD53" s="14">
        <v>2050</v>
      </c>
      <c r="BE53" s="14">
        <v>2013</v>
      </c>
      <c r="BF53" s="27" t="s">
        <v>296</v>
      </c>
      <c r="BG53" s="27" t="s">
        <v>79</v>
      </c>
      <c r="BH53" s="14" t="s">
        <v>130</v>
      </c>
      <c r="BI53" s="14" t="s">
        <v>220</v>
      </c>
      <c r="BJ53" s="39" t="s">
        <v>297</v>
      </c>
      <c r="BK53" s="14" t="s">
        <v>288</v>
      </c>
      <c r="BL53" s="14" t="s">
        <v>287</v>
      </c>
    </row>
    <row r="54" s="2" customFormat="1" ht="232" customHeight="1" spans="1:64">
      <c r="A54" s="9">
        <v>27</v>
      </c>
      <c r="B54" s="14" t="s">
        <v>298</v>
      </c>
      <c r="C54" s="14" t="s">
        <v>287</v>
      </c>
      <c r="D54" s="14" t="s">
        <v>288</v>
      </c>
      <c r="E54" s="18" t="s">
        <v>299</v>
      </c>
      <c r="F54" s="14" t="s">
        <v>114</v>
      </c>
      <c r="G54" s="14" t="s">
        <v>125</v>
      </c>
      <c r="H54" s="38" t="s">
        <v>177</v>
      </c>
      <c r="I54" s="38" t="s">
        <v>146</v>
      </c>
      <c r="J54" s="13">
        <f>K54+L54+M54+N54</f>
        <v>722</v>
      </c>
      <c r="K54" s="14">
        <v>0</v>
      </c>
      <c r="L54" s="14">
        <v>644</v>
      </c>
      <c r="M54" s="14">
        <v>78</v>
      </c>
      <c r="N54" s="14">
        <v>0</v>
      </c>
      <c r="O54" s="44">
        <f>P54/J54*100%</f>
        <v>0</v>
      </c>
      <c r="P54" s="14">
        <v>0</v>
      </c>
      <c r="Q54" s="13">
        <f>R54+S54+T54+U54</f>
        <v>644</v>
      </c>
      <c r="R54" s="14">
        <v>0</v>
      </c>
      <c r="S54" s="14">
        <v>644</v>
      </c>
      <c r="T54" s="14">
        <v>0</v>
      </c>
      <c r="U54" s="14">
        <v>0</v>
      </c>
      <c r="V54" s="13">
        <f>W54+X54+Y54+Z54</f>
        <v>0</v>
      </c>
      <c r="W54" s="14">
        <v>0</v>
      </c>
      <c r="X54" s="14">
        <v>0</v>
      </c>
      <c r="Y54" s="14">
        <v>0</v>
      </c>
      <c r="Z54" s="14">
        <v>0</v>
      </c>
      <c r="AA54" s="13">
        <f>AB54+AC54+AD54+AG54+AJ54+AK54</f>
        <v>644</v>
      </c>
      <c r="AB54" s="14">
        <v>0</v>
      </c>
      <c r="AC54" s="14">
        <v>644</v>
      </c>
      <c r="AD54" s="13">
        <f>AE54+AF54</f>
        <v>0</v>
      </c>
      <c r="AE54" s="14">
        <v>0</v>
      </c>
      <c r="AF54" s="14">
        <v>0</v>
      </c>
      <c r="AG54" s="13">
        <f>AH54+AI54</f>
        <v>0</v>
      </c>
      <c r="AH54" s="14">
        <v>0</v>
      </c>
      <c r="AI54" s="14">
        <v>0</v>
      </c>
      <c r="AJ54" s="14">
        <v>0</v>
      </c>
      <c r="AK54" s="14">
        <v>0</v>
      </c>
      <c r="AL54" s="14" t="s">
        <v>300</v>
      </c>
      <c r="AM54" s="13">
        <f>AN54+AO54+AP54</f>
        <v>0</v>
      </c>
      <c r="AN54" s="14">
        <v>0</v>
      </c>
      <c r="AO54" s="14">
        <v>0</v>
      </c>
      <c r="AP54" s="14">
        <v>0</v>
      </c>
      <c r="AQ54" s="14" t="s">
        <v>301</v>
      </c>
      <c r="AR54" s="13">
        <f>AS54+AT54+AU54</f>
        <v>200</v>
      </c>
      <c r="AS54" s="14">
        <v>0</v>
      </c>
      <c r="AT54" s="14">
        <v>100</v>
      </c>
      <c r="AU54" s="14">
        <v>100</v>
      </c>
      <c r="AV54" s="14" t="s">
        <v>302</v>
      </c>
      <c r="AW54" s="13">
        <f>AX54+AY54+AZ54</f>
        <v>280</v>
      </c>
      <c r="AX54" s="14">
        <v>100</v>
      </c>
      <c r="AY54" s="14">
        <v>100</v>
      </c>
      <c r="AZ54" s="14">
        <v>80</v>
      </c>
      <c r="BA54" s="14" t="s">
        <v>303</v>
      </c>
      <c r="BB54" s="13">
        <f>BC54+BD54+BE54</f>
        <v>164</v>
      </c>
      <c r="BC54" s="14">
        <v>50</v>
      </c>
      <c r="BD54" s="14">
        <v>64</v>
      </c>
      <c r="BE54" s="14">
        <v>50</v>
      </c>
      <c r="BF54" s="27" t="s">
        <v>304</v>
      </c>
      <c r="BG54" s="27" t="s">
        <v>79</v>
      </c>
      <c r="BH54" s="14" t="s">
        <v>130</v>
      </c>
      <c r="BI54" s="14" t="s">
        <v>220</v>
      </c>
      <c r="BJ54" s="39" t="s">
        <v>305</v>
      </c>
      <c r="BK54" s="14" t="s">
        <v>288</v>
      </c>
      <c r="BL54" s="14" t="s">
        <v>287</v>
      </c>
    </row>
    <row r="55" s="2" customFormat="1" ht="180" customHeight="1" spans="1:64">
      <c r="A55" s="9">
        <v>28</v>
      </c>
      <c r="B55" s="14" t="s">
        <v>306</v>
      </c>
      <c r="C55" s="14" t="s">
        <v>287</v>
      </c>
      <c r="D55" s="14" t="s">
        <v>288</v>
      </c>
      <c r="E55" s="27" t="s">
        <v>307</v>
      </c>
      <c r="F55" s="14" t="s">
        <v>308</v>
      </c>
      <c r="G55" s="14" t="s">
        <v>125</v>
      </c>
      <c r="H55" s="38" t="s">
        <v>177</v>
      </c>
      <c r="I55" s="38" t="s">
        <v>146</v>
      </c>
      <c r="J55" s="13">
        <f>K55+L55+M55+N55</f>
        <v>424</v>
      </c>
      <c r="K55" s="14">
        <v>222</v>
      </c>
      <c r="L55" s="14">
        <v>0</v>
      </c>
      <c r="M55" s="14">
        <v>202</v>
      </c>
      <c r="N55" s="14">
        <v>0</v>
      </c>
      <c r="O55" s="44">
        <f>P55/J55*100%</f>
        <v>0</v>
      </c>
      <c r="P55" s="14">
        <v>0</v>
      </c>
      <c r="Q55" s="13">
        <f>R55+S55+T55+U55</f>
        <v>222</v>
      </c>
      <c r="R55" s="14">
        <v>222</v>
      </c>
      <c r="S55" s="14">
        <v>0</v>
      </c>
      <c r="T55" s="14">
        <v>0</v>
      </c>
      <c r="U55" s="14">
        <v>0</v>
      </c>
      <c r="V55" s="13">
        <f>W55+X55+Y55+Z55</f>
        <v>0</v>
      </c>
      <c r="W55" s="14">
        <v>0</v>
      </c>
      <c r="X55" s="14">
        <v>0</v>
      </c>
      <c r="Y55" s="14">
        <v>0</v>
      </c>
      <c r="Z55" s="14">
        <v>0</v>
      </c>
      <c r="AA55" s="13">
        <f>AB55+AC55+AD55+AG55+AJ55+AK55</f>
        <v>222</v>
      </c>
      <c r="AB55" s="14">
        <v>222</v>
      </c>
      <c r="AC55" s="14">
        <v>0</v>
      </c>
      <c r="AD55" s="13">
        <f>AE55+AF55</f>
        <v>0</v>
      </c>
      <c r="AE55" s="14">
        <v>0</v>
      </c>
      <c r="AF55" s="14">
        <v>0</v>
      </c>
      <c r="AG55" s="13">
        <f>AH55+AI55</f>
        <v>0</v>
      </c>
      <c r="AH55" s="14">
        <v>0</v>
      </c>
      <c r="AI55" s="14">
        <v>0</v>
      </c>
      <c r="AJ55" s="14">
        <v>0</v>
      </c>
      <c r="AK55" s="14">
        <v>0</v>
      </c>
      <c r="AL55" s="14" t="s">
        <v>309</v>
      </c>
      <c r="AM55" s="13">
        <f>AN55+AO55+AP55</f>
        <v>0</v>
      </c>
      <c r="AN55" s="14">
        <v>0</v>
      </c>
      <c r="AO55" s="14">
        <v>0</v>
      </c>
      <c r="AP55" s="14">
        <v>0</v>
      </c>
      <c r="AQ55" s="14" t="s">
        <v>310</v>
      </c>
      <c r="AR55" s="13">
        <f>AS55+AT55+AU55</f>
        <v>140</v>
      </c>
      <c r="AS55" s="14">
        <v>0</v>
      </c>
      <c r="AT55" s="14">
        <v>70</v>
      </c>
      <c r="AU55" s="14">
        <v>70</v>
      </c>
      <c r="AV55" s="14" t="s">
        <v>116</v>
      </c>
      <c r="AW55" s="13">
        <f>AX55+AY55+AZ55</f>
        <v>82</v>
      </c>
      <c r="AX55" s="14">
        <v>82</v>
      </c>
      <c r="AY55" s="14">
        <v>0</v>
      </c>
      <c r="AZ55" s="14">
        <v>0</v>
      </c>
      <c r="BA55" s="14"/>
      <c r="BB55" s="13">
        <f>BC55+BD55+BE55</f>
        <v>0</v>
      </c>
      <c r="BC55" s="14">
        <v>0</v>
      </c>
      <c r="BD55" s="14">
        <v>0</v>
      </c>
      <c r="BE55" s="14">
        <v>0</v>
      </c>
      <c r="BF55" s="27" t="s">
        <v>304</v>
      </c>
      <c r="BG55" s="27" t="s">
        <v>79</v>
      </c>
      <c r="BH55" s="14" t="s">
        <v>130</v>
      </c>
      <c r="BI55" s="14" t="s">
        <v>220</v>
      </c>
      <c r="BJ55" s="39" t="s">
        <v>311</v>
      </c>
      <c r="BK55" s="14" t="s">
        <v>288</v>
      </c>
      <c r="BL55" s="14" t="s">
        <v>287</v>
      </c>
    </row>
    <row r="56" s="2" customFormat="1" ht="140" customHeight="1" spans="1:64">
      <c r="A56" s="9">
        <v>29</v>
      </c>
      <c r="B56" s="14" t="s">
        <v>312</v>
      </c>
      <c r="C56" s="14" t="s">
        <v>287</v>
      </c>
      <c r="D56" s="14" t="s">
        <v>288</v>
      </c>
      <c r="E56" s="27" t="s">
        <v>313</v>
      </c>
      <c r="F56" s="14" t="s">
        <v>114</v>
      </c>
      <c r="G56" s="14" t="s">
        <v>125</v>
      </c>
      <c r="H56" s="38" t="s">
        <v>177</v>
      </c>
      <c r="I56" s="38" t="s">
        <v>146</v>
      </c>
      <c r="J56" s="13">
        <f>K56+L56+M56+N56</f>
        <v>420</v>
      </c>
      <c r="K56" s="14">
        <v>420</v>
      </c>
      <c r="L56" s="14">
        <v>0</v>
      </c>
      <c r="M56" s="14">
        <v>0</v>
      </c>
      <c r="N56" s="14">
        <v>0</v>
      </c>
      <c r="O56" s="44">
        <f>P56/J56*100%</f>
        <v>0</v>
      </c>
      <c r="P56" s="14">
        <v>0</v>
      </c>
      <c r="Q56" s="13">
        <f>R56+S56+T56+U56</f>
        <v>420</v>
      </c>
      <c r="R56" s="14">
        <v>420</v>
      </c>
      <c r="S56" s="14">
        <v>0</v>
      </c>
      <c r="T56" s="14">
        <v>0</v>
      </c>
      <c r="U56" s="14">
        <v>0</v>
      </c>
      <c r="V56" s="13">
        <f>W56+X56+Y56+Z56</f>
        <v>0</v>
      </c>
      <c r="W56" s="14">
        <v>0</v>
      </c>
      <c r="X56" s="14">
        <v>0</v>
      </c>
      <c r="Y56" s="14">
        <v>0</v>
      </c>
      <c r="Z56" s="14">
        <v>0</v>
      </c>
      <c r="AA56" s="13">
        <f>AB56+AC56+AD56+AG56+AJ56+AK56</f>
        <v>420</v>
      </c>
      <c r="AB56" s="14">
        <v>420</v>
      </c>
      <c r="AC56" s="14">
        <v>0</v>
      </c>
      <c r="AD56" s="13">
        <f>AE56+AF56</f>
        <v>0</v>
      </c>
      <c r="AE56" s="14">
        <v>0</v>
      </c>
      <c r="AF56" s="14">
        <v>0</v>
      </c>
      <c r="AG56" s="13">
        <f>AH56+AI56</f>
        <v>0</v>
      </c>
      <c r="AH56" s="14">
        <v>0</v>
      </c>
      <c r="AI56" s="14">
        <v>0</v>
      </c>
      <c r="AJ56" s="14">
        <v>0</v>
      </c>
      <c r="AK56" s="14">
        <v>0</v>
      </c>
      <c r="AL56" s="14" t="s">
        <v>314</v>
      </c>
      <c r="AM56" s="13">
        <f>AN56+AO56+AP56</f>
        <v>0</v>
      </c>
      <c r="AN56" s="14">
        <v>0</v>
      </c>
      <c r="AO56" s="14">
        <v>0</v>
      </c>
      <c r="AP56" s="14">
        <v>0</v>
      </c>
      <c r="AQ56" s="14" t="s">
        <v>309</v>
      </c>
      <c r="AR56" s="13">
        <f>AS56+AT56+AU56</f>
        <v>180</v>
      </c>
      <c r="AS56" s="14">
        <v>0</v>
      </c>
      <c r="AT56" s="14">
        <v>100</v>
      </c>
      <c r="AU56" s="14">
        <v>80</v>
      </c>
      <c r="AV56" s="14" t="s">
        <v>315</v>
      </c>
      <c r="AW56" s="13">
        <f>AX56+AY56+AZ56</f>
        <v>220</v>
      </c>
      <c r="AX56" s="14">
        <v>70</v>
      </c>
      <c r="AY56" s="14">
        <v>80</v>
      </c>
      <c r="AZ56" s="14">
        <v>70</v>
      </c>
      <c r="BA56" s="14" t="s">
        <v>315</v>
      </c>
      <c r="BB56" s="13">
        <f>BC56+BD56+BE56</f>
        <v>20</v>
      </c>
      <c r="BC56" s="14">
        <v>20</v>
      </c>
      <c r="BD56" s="14">
        <v>0</v>
      </c>
      <c r="BE56" s="14">
        <v>0</v>
      </c>
      <c r="BF56" s="27" t="s">
        <v>316</v>
      </c>
      <c r="BG56" s="27" t="s">
        <v>79</v>
      </c>
      <c r="BH56" s="14" t="s">
        <v>130</v>
      </c>
      <c r="BI56" s="14"/>
      <c r="BJ56" s="39" t="s">
        <v>317</v>
      </c>
      <c r="BK56" s="14" t="s">
        <v>288</v>
      </c>
      <c r="BL56" s="14" t="s">
        <v>287</v>
      </c>
    </row>
    <row r="57" s="2" customFormat="1" ht="213" customHeight="1" spans="1:64">
      <c r="A57" s="9">
        <v>30</v>
      </c>
      <c r="B57" s="14" t="s">
        <v>318</v>
      </c>
      <c r="C57" s="14" t="s">
        <v>287</v>
      </c>
      <c r="D57" s="14" t="s">
        <v>288</v>
      </c>
      <c r="E57" s="27" t="s">
        <v>319</v>
      </c>
      <c r="F57" s="14" t="s">
        <v>320</v>
      </c>
      <c r="G57" s="14" t="s">
        <v>125</v>
      </c>
      <c r="H57" s="38" t="s">
        <v>177</v>
      </c>
      <c r="I57" s="38" t="s">
        <v>146</v>
      </c>
      <c r="J57" s="13">
        <f>K57+L57+M57+N57</f>
        <v>480</v>
      </c>
      <c r="K57" s="14">
        <v>0</v>
      </c>
      <c r="L57" s="14">
        <v>0</v>
      </c>
      <c r="M57" s="14">
        <v>480</v>
      </c>
      <c r="N57" s="14">
        <v>0</v>
      </c>
      <c r="O57" s="44">
        <f>P57/J57*100%</f>
        <v>0</v>
      </c>
      <c r="P57" s="14">
        <v>0</v>
      </c>
      <c r="Q57" s="13">
        <f>R57+S57+T57+U57</f>
        <v>0</v>
      </c>
      <c r="R57" s="14">
        <v>0</v>
      </c>
      <c r="S57" s="14">
        <v>0</v>
      </c>
      <c r="T57" s="14">
        <v>0</v>
      </c>
      <c r="U57" s="14">
        <v>0</v>
      </c>
      <c r="V57" s="13">
        <f>W57+X57+Y57+Z57</f>
        <v>0</v>
      </c>
      <c r="W57" s="14">
        <v>0</v>
      </c>
      <c r="X57" s="14">
        <v>0</v>
      </c>
      <c r="Y57" s="14">
        <v>0</v>
      </c>
      <c r="Z57" s="14">
        <v>0</v>
      </c>
      <c r="AA57" s="13">
        <f>AB57+AC57+AD57+AG57+AJ57+AK57</f>
        <v>200</v>
      </c>
      <c r="AB57" s="14">
        <v>0</v>
      </c>
      <c r="AC57" s="14">
        <v>0</v>
      </c>
      <c r="AD57" s="13">
        <f>AE57+AF57</f>
        <v>200</v>
      </c>
      <c r="AE57" s="14">
        <v>0</v>
      </c>
      <c r="AF57" s="14">
        <v>200</v>
      </c>
      <c r="AG57" s="13">
        <f>AH57+AI57</f>
        <v>0</v>
      </c>
      <c r="AH57" s="14">
        <v>0</v>
      </c>
      <c r="AI57" s="14">
        <v>0</v>
      </c>
      <c r="AJ57" s="14">
        <v>0</v>
      </c>
      <c r="AK57" s="14">
        <v>0</v>
      </c>
      <c r="AL57" s="14" t="s">
        <v>314</v>
      </c>
      <c r="AM57" s="13">
        <f>AN57+AO57+AP57</f>
        <v>0</v>
      </c>
      <c r="AN57" s="14">
        <v>0</v>
      </c>
      <c r="AO57" s="14">
        <v>0</v>
      </c>
      <c r="AP57" s="14">
        <v>0</v>
      </c>
      <c r="AQ57" s="14" t="s">
        <v>309</v>
      </c>
      <c r="AR57" s="13">
        <f>AS57+AT57+AU57</f>
        <v>75</v>
      </c>
      <c r="AS57" s="14">
        <v>0</v>
      </c>
      <c r="AT57" s="14">
        <v>50</v>
      </c>
      <c r="AU57" s="14">
        <v>25</v>
      </c>
      <c r="AV57" s="14" t="s">
        <v>321</v>
      </c>
      <c r="AW57" s="13">
        <f>AX57+AY57+AZ57</f>
        <v>100</v>
      </c>
      <c r="AX57" s="14">
        <v>35</v>
      </c>
      <c r="AY57" s="14">
        <v>30</v>
      </c>
      <c r="AZ57" s="14">
        <v>35</v>
      </c>
      <c r="BA57" s="14" t="s">
        <v>193</v>
      </c>
      <c r="BB57" s="13">
        <f>BC57+BD57+BE57</f>
        <v>25</v>
      </c>
      <c r="BC57" s="14">
        <v>25</v>
      </c>
      <c r="BD57" s="14">
        <v>0</v>
      </c>
      <c r="BE57" s="14">
        <v>0</v>
      </c>
      <c r="BF57" s="27" t="s">
        <v>316</v>
      </c>
      <c r="BG57" s="27" t="s">
        <v>79</v>
      </c>
      <c r="BH57" s="14" t="s">
        <v>130</v>
      </c>
      <c r="BI57" s="14"/>
      <c r="BJ57" s="39" t="s">
        <v>142</v>
      </c>
      <c r="BK57" s="14" t="s">
        <v>288</v>
      </c>
      <c r="BL57" s="14" t="s">
        <v>287</v>
      </c>
    </row>
    <row r="58" s="2" customFormat="1" ht="311" customHeight="1" spans="1:64">
      <c r="A58" s="9">
        <v>31</v>
      </c>
      <c r="B58" s="14" t="s">
        <v>322</v>
      </c>
      <c r="C58" s="14" t="s">
        <v>287</v>
      </c>
      <c r="D58" s="14" t="s">
        <v>288</v>
      </c>
      <c r="E58" s="27" t="s">
        <v>323</v>
      </c>
      <c r="F58" s="14" t="s">
        <v>324</v>
      </c>
      <c r="G58" s="14" t="s">
        <v>125</v>
      </c>
      <c r="H58" s="38" t="s">
        <v>325</v>
      </c>
      <c r="I58" s="38" t="s">
        <v>326</v>
      </c>
      <c r="J58" s="13">
        <f>K58+L58+M58+N58</f>
        <v>4464</v>
      </c>
      <c r="K58" s="14">
        <v>3720</v>
      </c>
      <c r="L58" s="14">
        <v>0</v>
      </c>
      <c r="M58" s="14">
        <v>744</v>
      </c>
      <c r="N58" s="14">
        <v>0</v>
      </c>
      <c r="O58" s="44">
        <f>P58/J58*100%</f>
        <v>0</v>
      </c>
      <c r="P58" s="14">
        <v>0</v>
      </c>
      <c r="Q58" s="13">
        <f>R58+S58+T58+U58</f>
        <v>3720</v>
      </c>
      <c r="R58" s="14">
        <v>3720</v>
      </c>
      <c r="S58" s="14">
        <v>0</v>
      </c>
      <c r="T58" s="14">
        <v>0</v>
      </c>
      <c r="U58" s="14">
        <v>0</v>
      </c>
      <c r="V58" s="13">
        <f>W58+X58+Y58+Z58</f>
        <v>0</v>
      </c>
      <c r="W58" s="14">
        <v>0</v>
      </c>
      <c r="X58" s="14">
        <v>0</v>
      </c>
      <c r="Y58" s="14">
        <v>0</v>
      </c>
      <c r="Z58" s="14">
        <v>0</v>
      </c>
      <c r="AA58" s="13">
        <f>AB58+AC58+AD58+AG58+AJ58+AK58</f>
        <v>3720</v>
      </c>
      <c r="AB58" s="14">
        <v>3720</v>
      </c>
      <c r="AC58" s="14">
        <v>0</v>
      </c>
      <c r="AD58" s="13">
        <f>AE58+AF58</f>
        <v>0</v>
      </c>
      <c r="AE58" s="14">
        <v>0</v>
      </c>
      <c r="AF58" s="14">
        <v>0</v>
      </c>
      <c r="AG58" s="13">
        <f>AH58+AI58</f>
        <v>0</v>
      </c>
      <c r="AH58" s="14">
        <v>0</v>
      </c>
      <c r="AI58" s="14">
        <v>0</v>
      </c>
      <c r="AJ58" s="14">
        <v>0</v>
      </c>
      <c r="AK58" s="14">
        <v>0</v>
      </c>
      <c r="AL58" s="14" t="s">
        <v>327</v>
      </c>
      <c r="AM58" s="13">
        <f>AN58+AO58+AP58</f>
        <v>0</v>
      </c>
      <c r="AN58" s="14">
        <v>0</v>
      </c>
      <c r="AO58" s="14">
        <v>0</v>
      </c>
      <c r="AP58" s="14">
        <v>0</v>
      </c>
      <c r="AQ58" s="14" t="s">
        <v>328</v>
      </c>
      <c r="AR58" s="13">
        <f>AS58+AT58+AU58</f>
        <v>0</v>
      </c>
      <c r="AS58" s="14">
        <v>0</v>
      </c>
      <c r="AT58" s="14">
        <v>0</v>
      </c>
      <c r="AU58" s="14">
        <v>0</v>
      </c>
      <c r="AV58" s="14" t="s">
        <v>269</v>
      </c>
      <c r="AW58" s="13">
        <f>AX58+AY58+AZ58</f>
        <v>1920</v>
      </c>
      <c r="AX58" s="14">
        <v>720</v>
      </c>
      <c r="AY58" s="14">
        <v>600</v>
      </c>
      <c r="AZ58" s="14">
        <v>600</v>
      </c>
      <c r="BA58" s="14" t="s">
        <v>76</v>
      </c>
      <c r="BB58" s="13">
        <f>BC58+BD58+BE58</f>
        <v>1800</v>
      </c>
      <c r="BC58" s="14">
        <v>600</v>
      </c>
      <c r="BD58" s="14">
        <v>600</v>
      </c>
      <c r="BE58" s="14">
        <v>600</v>
      </c>
      <c r="BF58" s="27" t="s">
        <v>316</v>
      </c>
      <c r="BG58" s="27" t="s">
        <v>79</v>
      </c>
      <c r="BH58" s="14" t="s">
        <v>130</v>
      </c>
      <c r="BI58" s="14" t="s">
        <v>220</v>
      </c>
      <c r="BJ58" s="39" t="s">
        <v>329</v>
      </c>
      <c r="BK58" s="14" t="s">
        <v>288</v>
      </c>
      <c r="BL58" s="14" t="s">
        <v>287</v>
      </c>
    </row>
    <row r="59" s="2" customFormat="1" ht="408" customHeight="1" spans="1:64">
      <c r="A59" s="9">
        <v>32</v>
      </c>
      <c r="B59" s="14" t="s">
        <v>330</v>
      </c>
      <c r="C59" s="14" t="s">
        <v>287</v>
      </c>
      <c r="D59" s="14" t="s">
        <v>288</v>
      </c>
      <c r="E59" s="39" t="s">
        <v>331</v>
      </c>
      <c r="F59" s="14" t="s">
        <v>332</v>
      </c>
      <c r="G59" s="14" t="s">
        <v>125</v>
      </c>
      <c r="H59" s="38" t="s">
        <v>177</v>
      </c>
      <c r="I59" s="38" t="s">
        <v>146</v>
      </c>
      <c r="J59" s="13">
        <f>K59+L59+M59+N59</f>
        <v>684</v>
      </c>
      <c r="K59" s="14">
        <v>684</v>
      </c>
      <c r="L59" s="14">
        <v>0</v>
      </c>
      <c r="M59" s="14">
        <v>0</v>
      </c>
      <c r="N59" s="14">
        <v>0</v>
      </c>
      <c r="O59" s="44">
        <f>P59/J59*100%</f>
        <v>0</v>
      </c>
      <c r="P59" s="14">
        <v>0</v>
      </c>
      <c r="Q59" s="13">
        <f>R59+S59+T59+U59</f>
        <v>684</v>
      </c>
      <c r="R59" s="14">
        <v>684</v>
      </c>
      <c r="S59" s="14">
        <v>0</v>
      </c>
      <c r="T59" s="14">
        <v>0</v>
      </c>
      <c r="U59" s="14">
        <v>0</v>
      </c>
      <c r="V59" s="13">
        <f>W59+X59+Y59+Z59</f>
        <v>0</v>
      </c>
      <c r="W59" s="14">
        <v>0</v>
      </c>
      <c r="X59" s="14">
        <v>0</v>
      </c>
      <c r="Y59" s="14">
        <v>0</v>
      </c>
      <c r="Z59" s="14">
        <v>0</v>
      </c>
      <c r="AA59" s="13">
        <f>AB59+AC59+AD59+AG59+AJ59+AK59</f>
        <v>684</v>
      </c>
      <c r="AB59" s="14">
        <v>684</v>
      </c>
      <c r="AC59" s="14">
        <v>0</v>
      </c>
      <c r="AD59" s="13">
        <f>AE59+AF59</f>
        <v>0</v>
      </c>
      <c r="AE59" s="14">
        <v>0</v>
      </c>
      <c r="AF59" s="14">
        <v>0</v>
      </c>
      <c r="AG59" s="13">
        <f>AH59+AI59</f>
        <v>0</v>
      </c>
      <c r="AH59" s="14">
        <v>0</v>
      </c>
      <c r="AI59" s="14">
        <v>0</v>
      </c>
      <c r="AJ59" s="14">
        <v>0</v>
      </c>
      <c r="AK59" s="14">
        <v>0</v>
      </c>
      <c r="AL59" s="14" t="s">
        <v>300</v>
      </c>
      <c r="AM59" s="13">
        <f>AN59+AO59+AP59</f>
        <v>0</v>
      </c>
      <c r="AN59" s="14">
        <v>0</v>
      </c>
      <c r="AO59" s="14">
        <v>0</v>
      </c>
      <c r="AP59" s="14">
        <v>0</v>
      </c>
      <c r="AQ59" s="14" t="s">
        <v>301</v>
      </c>
      <c r="AR59" s="13">
        <f>AS59+AT59+AU59</f>
        <v>300</v>
      </c>
      <c r="AS59" s="14">
        <v>0</v>
      </c>
      <c r="AT59" s="14">
        <v>200</v>
      </c>
      <c r="AU59" s="14">
        <v>100</v>
      </c>
      <c r="AV59" s="14" t="s">
        <v>193</v>
      </c>
      <c r="AW59" s="13">
        <f>AX59+AY59+AZ59</f>
        <v>384</v>
      </c>
      <c r="AX59" s="14">
        <v>100</v>
      </c>
      <c r="AY59" s="14">
        <v>100</v>
      </c>
      <c r="AZ59" s="14">
        <v>184</v>
      </c>
      <c r="BA59" s="14"/>
      <c r="BB59" s="13">
        <f>BC59+BD59+BE59</f>
        <v>0</v>
      </c>
      <c r="BC59" s="14">
        <v>0</v>
      </c>
      <c r="BD59" s="14">
        <v>0</v>
      </c>
      <c r="BE59" s="14">
        <v>0</v>
      </c>
      <c r="BF59" s="27" t="s">
        <v>333</v>
      </c>
      <c r="BG59" s="27" t="s">
        <v>79</v>
      </c>
      <c r="BH59" s="14" t="s">
        <v>130</v>
      </c>
      <c r="BI59" s="14" t="s">
        <v>220</v>
      </c>
      <c r="BJ59" s="39" t="s">
        <v>334</v>
      </c>
      <c r="BK59" s="14" t="s">
        <v>288</v>
      </c>
      <c r="BL59" s="14" t="s">
        <v>287</v>
      </c>
    </row>
    <row r="60" s="2" customFormat="1" ht="171" customHeight="1" spans="1:64">
      <c r="A60" s="9">
        <v>33</v>
      </c>
      <c r="B60" s="14" t="s">
        <v>335</v>
      </c>
      <c r="C60" s="14" t="s">
        <v>287</v>
      </c>
      <c r="D60" s="14" t="s">
        <v>288</v>
      </c>
      <c r="E60" s="27" t="s">
        <v>336</v>
      </c>
      <c r="F60" s="14" t="s">
        <v>337</v>
      </c>
      <c r="G60" s="14" t="s">
        <v>125</v>
      </c>
      <c r="H60" s="38" t="s">
        <v>91</v>
      </c>
      <c r="I60" s="38" t="s">
        <v>75</v>
      </c>
      <c r="J60" s="13">
        <f>K60+L60+M60+N60</f>
        <v>1000</v>
      </c>
      <c r="K60" s="14">
        <v>0</v>
      </c>
      <c r="L60" s="14">
        <v>1000</v>
      </c>
      <c r="M60" s="14">
        <v>0</v>
      </c>
      <c r="N60" s="14">
        <v>0</v>
      </c>
      <c r="O60" s="44">
        <f>P60/J60*100%</f>
        <v>0</v>
      </c>
      <c r="P60" s="14">
        <v>0</v>
      </c>
      <c r="Q60" s="13">
        <f>R60+S60+T60+U60</f>
        <v>1000</v>
      </c>
      <c r="R60" s="14">
        <v>0</v>
      </c>
      <c r="S60" s="14">
        <v>1000</v>
      </c>
      <c r="T60" s="14">
        <v>0</v>
      </c>
      <c r="U60" s="14">
        <v>0</v>
      </c>
      <c r="V60" s="13">
        <f>W60+X60+Y60+Z60</f>
        <v>0</v>
      </c>
      <c r="W60" s="14">
        <v>0</v>
      </c>
      <c r="X60" s="14">
        <v>0</v>
      </c>
      <c r="Y60" s="14">
        <v>0</v>
      </c>
      <c r="Z60" s="14">
        <v>0</v>
      </c>
      <c r="AA60" s="13">
        <f>AB60+AC60+AD60+AG60+AJ60+AK60</f>
        <v>1000</v>
      </c>
      <c r="AB60" s="14">
        <v>0</v>
      </c>
      <c r="AC60" s="14">
        <v>1000</v>
      </c>
      <c r="AD60" s="13">
        <f>AE60+AF60</f>
        <v>0</v>
      </c>
      <c r="AE60" s="14">
        <v>0</v>
      </c>
      <c r="AF60" s="14">
        <v>0</v>
      </c>
      <c r="AG60" s="13">
        <f>AH60+AI60</f>
        <v>0</v>
      </c>
      <c r="AH60" s="14">
        <v>0</v>
      </c>
      <c r="AI60" s="14">
        <v>0</v>
      </c>
      <c r="AJ60" s="14">
        <v>0</v>
      </c>
      <c r="AK60" s="14">
        <v>0</v>
      </c>
      <c r="AL60" s="14" t="s">
        <v>338</v>
      </c>
      <c r="AM60" s="13">
        <f>AN60+AO60+AP60</f>
        <v>0</v>
      </c>
      <c r="AN60" s="14">
        <v>0</v>
      </c>
      <c r="AO60" s="14">
        <v>0</v>
      </c>
      <c r="AP60" s="14">
        <v>0</v>
      </c>
      <c r="AQ60" s="14" t="s">
        <v>339</v>
      </c>
      <c r="AR60" s="13">
        <f>AS60+AT60+AU60</f>
        <v>1000</v>
      </c>
      <c r="AS60" s="14">
        <v>300</v>
      </c>
      <c r="AT60" s="14">
        <v>300</v>
      </c>
      <c r="AU60" s="14">
        <v>400</v>
      </c>
      <c r="AV60" s="14"/>
      <c r="AW60" s="13">
        <f>AX60+AY60+AZ60</f>
        <v>0</v>
      </c>
      <c r="AX60" s="14">
        <v>0</v>
      </c>
      <c r="AY60" s="14">
        <v>0</v>
      </c>
      <c r="AZ60" s="14">
        <v>0</v>
      </c>
      <c r="BA60" s="14"/>
      <c r="BB60" s="13">
        <f>BC60+BD60+BE60</f>
        <v>0</v>
      </c>
      <c r="BC60" s="14">
        <v>0</v>
      </c>
      <c r="BD60" s="14">
        <v>0</v>
      </c>
      <c r="BE60" s="14">
        <v>0</v>
      </c>
      <c r="BF60" s="27" t="s">
        <v>340</v>
      </c>
      <c r="BG60" s="27" t="s">
        <v>79</v>
      </c>
      <c r="BH60" s="14" t="s">
        <v>130</v>
      </c>
      <c r="BI60" s="14" t="s">
        <v>341</v>
      </c>
      <c r="BJ60" s="39" t="s">
        <v>342</v>
      </c>
      <c r="BK60" s="14" t="s">
        <v>288</v>
      </c>
      <c r="BL60" s="14" t="s">
        <v>287</v>
      </c>
    </row>
    <row r="61" s="2" customFormat="1" ht="68" customHeight="1" spans="1:64">
      <c r="A61" s="9"/>
      <c r="B61" s="10" t="s">
        <v>343</v>
      </c>
      <c r="C61" s="10"/>
      <c r="D61" s="10"/>
      <c r="E61" s="10"/>
      <c r="F61" s="10"/>
      <c r="G61" s="10"/>
      <c r="H61" s="9"/>
      <c r="I61" s="9"/>
      <c r="J61" s="13">
        <f>J62+J63+J64+J65</f>
        <v>4951</v>
      </c>
      <c r="K61" s="13">
        <f t="shared" ref="K61:BF61" si="100">K62+K63+K64+K65</f>
        <v>0</v>
      </c>
      <c r="L61" s="13">
        <f>L62+L63+L64+L65</f>
        <v>3100</v>
      </c>
      <c r="M61" s="13">
        <f>M62+M63+M64+M65</f>
        <v>1851</v>
      </c>
      <c r="N61" s="13">
        <f>N62+N63+N64+N65</f>
        <v>0</v>
      </c>
      <c r="O61" s="44">
        <f>P61/J61*100%</f>
        <v>0.740658452837811</v>
      </c>
      <c r="P61" s="13">
        <f>P62+P63+P64+P65</f>
        <v>3667</v>
      </c>
      <c r="Q61" s="13">
        <f>Q62+Q63+Q64+Q65</f>
        <v>2756</v>
      </c>
      <c r="R61" s="13">
        <f>R62+R63+R64+R65</f>
        <v>0</v>
      </c>
      <c r="S61" s="13">
        <f>S62+S63+S64+S65</f>
        <v>1236</v>
      </c>
      <c r="T61" s="13">
        <f>T62+T63+T64+T65</f>
        <v>1520</v>
      </c>
      <c r="U61" s="13">
        <f>U62+U63+U64+U65</f>
        <v>0</v>
      </c>
      <c r="V61" s="13">
        <f>V62+V63+V64+V65</f>
        <v>1959</v>
      </c>
      <c r="W61" s="13">
        <f>W62+W63+W64+W65</f>
        <v>0</v>
      </c>
      <c r="X61" s="13">
        <f>X62+X63+X64+X65</f>
        <v>439</v>
      </c>
      <c r="Y61" s="13">
        <f>Y62+Y63+Y64+Y65</f>
        <v>1520</v>
      </c>
      <c r="Z61" s="13">
        <f>Z62+Z63+Z64+Z65</f>
        <v>0</v>
      </c>
      <c r="AA61" s="13">
        <f>AA62+AA63+AA64+AA65</f>
        <v>1697</v>
      </c>
      <c r="AB61" s="13">
        <f>AB62+AB63+AB64+AB65</f>
        <v>0</v>
      </c>
      <c r="AC61" s="13">
        <f>AC62+AC63+AC64+AC65</f>
        <v>1697</v>
      </c>
      <c r="AD61" s="13">
        <f>AD62+AD63+AD64+AD65</f>
        <v>0</v>
      </c>
      <c r="AE61" s="13">
        <f>AE62+AE63+AE64+AE65</f>
        <v>0</v>
      </c>
      <c r="AF61" s="13">
        <f>AF62+AF63+AF64+AF65</f>
        <v>0</v>
      </c>
      <c r="AG61" s="13">
        <f>AG62+AG63+AG64+AG65</f>
        <v>0</v>
      </c>
      <c r="AH61" s="13">
        <f>AH62+AH63+AH64+AH65</f>
        <v>0</v>
      </c>
      <c r="AI61" s="13">
        <f>AI62+AI63+AI64+AI65</f>
        <v>0</v>
      </c>
      <c r="AJ61" s="13">
        <f>AJ62+AJ63+AJ64+AJ65</f>
        <v>0</v>
      </c>
      <c r="AK61" s="13">
        <f>AK62+AK63+AK64+AK65</f>
        <v>0</v>
      </c>
      <c r="AL61" s="13" t="e">
        <f>AL62+AL63+AL64+AL65</f>
        <v>#VALUE!</v>
      </c>
      <c r="AM61" s="13">
        <f>AM62+AM63+AM64+AM65</f>
        <v>705</v>
      </c>
      <c r="AN61" s="13">
        <f>AN62+AN63+AN64+AN65</f>
        <v>310</v>
      </c>
      <c r="AO61" s="13">
        <f>AO62+AO63+AO64+AO65</f>
        <v>0</v>
      </c>
      <c r="AP61" s="13">
        <f>AP62+AP63+AP64+AP65</f>
        <v>395</v>
      </c>
      <c r="AQ61" s="13" t="e">
        <f>AQ62+AQ63+AQ64+AQ65</f>
        <v>#VALUE!</v>
      </c>
      <c r="AR61" s="13">
        <f>AR62+AR63+AR64+AR65</f>
        <v>952</v>
      </c>
      <c r="AS61" s="13">
        <f>AS62+AS63+AS64+AS65</f>
        <v>403</v>
      </c>
      <c r="AT61" s="13">
        <f>AT62+AT63+AT64+AT65</f>
        <v>519</v>
      </c>
      <c r="AU61" s="13">
        <f>AU62+AU63+AU64+AU65</f>
        <v>30</v>
      </c>
      <c r="AV61" s="13" t="e">
        <f>AV62+AV63+AV64+AV65</f>
        <v>#VALUE!</v>
      </c>
      <c r="AW61" s="13">
        <f>AW62+AW63+AW64+AW65</f>
        <v>40</v>
      </c>
      <c r="AX61" s="13">
        <f>AX62+AX63+AX64+AX65</f>
        <v>40</v>
      </c>
      <c r="AY61" s="13">
        <f>AY62+AY63+AY64+AY65</f>
        <v>0</v>
      </c>
      <c r="AZ61" s="13">
        <f>AZ62+AZ63+AZ64+AZ65</f>
        <v>0</v>
      </c>
      <c r="BA61" s="13">
        <f>BA62+BA63+BA64+BA65</f>
        <v>0</v>
      </c>
      <c r="BB61" s="13">
        <f>BB62+BB63+BB64+BB65</f>
        <v>0</v>
      </c>
      <c r="BC61" s="13">
        <f>BC62+BC63+BC64+BC65</f>
        <v>0</v>
      </c>
      <c r="BD61" s="13">
        <f>BD62+BD63+BD64+BD65</f>
        <v>0</v>
      </c>
      <c r="BE61" s="13">
        <f>BE62+BE63+BE64+BE65</f>
        <v>0</v>
      </c>
      <c r="BF61" s="11"/>
      <c r="BG61" s="11"/>
      <c r="BH61" s="10"/>
      <c r="BI61" s="10"/>
      <c r="BJ61" s="59"/>
      <c r="BK61" s="60"/>
      <c r="BL61" s="60"/>
    </row>
    <row r="62" s="2" customFormat="1" ht="203" customHeight="1" spans="1:64">
      <c r="A62" s="9">
        <v>34</v>
      </c>
      <c r="B62" s="40" t="s">
        <v>344</v>
      </c>
      <c r="C62" s="14" t="s">
        <v>287</v>
      </c>
      <c r="D62" s="14" t="s">
        <v>288</v>
      </c>
      <c r="E62" s="41" t="s">
        <v>345</v>
      </c>
      <c r="F62" s="14" t="s">
        <v>346</v>
      </c>
      <c r="G62" s="14" t="s">
        <v>73</v>
      </c>
      <c r="H62" s="42" t="s">
        <v>347</v>
      </c>
      <c r="I62" s="47" t="s">
        <v>177</v>
      </c>
      <c r="J62" s="13">
        <f t="shared" ref="J62:J65" si="101">K62+L62+M62+N62</f>
        <v>3040</v>
      </c>
      <c r="K62" s="48">
        <v>0</v>
      </c>
      <c r="L62" s="49">
        <v>1520</v>
      </c>
      <c r="M62" s="49">
        <v>1520</v>
      </c>
      <c r="N62" s="14">
        <v>0</v>
      </c>
      <c r="O62" s="44">
        <f>P62/J62*100%</f>
        <v>0.820065789473684</v>
      </c>
      <c r="P62" s="14">
        <v>2493</v>
      </c>
      <c r="Q62" s="13">
        <f t="shared" ref="Q62:Q65" si="102">R62+S62+T62+U62</f>
        <v>1520</v>
      </c>
      <c r="R62" s="14">
        <v>0</v>
      </c>
      <c r="S62" s="14">
        <v>0</v>
      </c>
      <c r="T62" s="14">
        <v>1520</v>
      </c>
      <c r="U62" s="14">
        <v>0</v>
      </c>
      <c r="V62" s="13">
        <f t="shared" ref="V62:V65" si="103">W62+X62+Y62+Z62</f>
        <v>1520</v>
      </c>
      <c r="W62" s="14">
        <v>0</v>
      </c>
      <c r="X62" s="14">
        <v>0</v>
      </c>
      <c r="Y62" s="14">
        <v>1520</v>
      </c>
      <c r="Z62" s="14">
        <v>0</v>
      </c>
      <c r="AA62" s="13">
        <f t="shared" ref="AA62:AA65" si="104">AB62+AC62+AD62+AG62+AJ62+AK62</f>
        <v>900</v>
      </c>
      <c r="AB62" s="14">
        <v>0</v>
      </c>
      <c r="AC62" s="14">
        <v>900</v>
      </c>
      <c r="AD62" s="13">
        <f t="shared" ref="AD62:AD65" si="105">AE62+AF62</f>
        <v>0</v>
      </c>
      <c r="AE62" s="14">
        <v>0</v>
      </c>
      <c r="AF62" s="14">
        <v>0</v>
      </c>
      <c r="AG62" s="13">
        <f t="shared" ref="AG62:AG65" si="106">AH62+AI62</f>
        <v>0</v>
      </c>
      <c r="AH62" s="14">
        <v>0</v>
      </c>
      <c r="AI62" s="14">
        <v>0</v>
      </c>
      <c r="AJ62" s="14">
        <v>0</v>
      </c>
      <c r="AK62" s="14">
        <v>0</v>
      </c>
      <c r="AL62" s="14" t="s">
        <v>348</v>
      </c>
      <c r="AM62" s="13">
        <f t="shared" ref="AM62:AM65" si="107">AN62+AO62+AP62</f>
        <v>400</v>
      </c>
      <c r="AN62" s="14">
        <v>200</v>
      </c>
      <c r="AO62" s="14">
        <v>0</v>
      </c>
      <c r="AP62" s="14">
        <v>200</v>
      </c>
      <c r="AQ62" s="14" t="s">
        <v>349</v>
      </c>
      <c r="AR62" s="13">
        <f t="shared" ref="AR62:AR65" si="108">AS62+AT62+AU62</f>
        <v>500</v>
      </c>
      <c r="AS62" s="14">
        <v>200</v>
      </c>
      <c r="AT62" s="14">
        <v>300</v>
      </c>
      <c r="AU62" s="14">
        <v>0</v>
      </c>
      <c r="AV62" s="14"/>
      <c r="AW62" s="13">
        <f t="shared" ref="AW62:AW65" si="109">AX62+AY62+AZ62</f>
        <v>0</v>
      </c>
      <c r="AX62" s="14">
        <v>0</v>
      </c>
      <c r="AY62" s="14">
        <v>0</v>
      </c>
      <c r="AZ62" s="14">
        <v>0</v>
      </c>
      <c r="BA62" s="14"/>
      <c r="BB62" s="13">
        <f t="shared" ref="BB62:BB65" si="110">BC62+BD62+BE62</f>
        <v>0</v>
      </c>
      <c r="BC62" s="14">
        <v>0</v>
      </c>
      <c r="BD62" s="14">
        <v>0</v>
      </c>
      <c r="BE62" s="14">
        <v>0</v>
      </c>
      <c r="BF62" s="66" t="s">
        <v>350</v>
      </c>
      <c r="BG62" s="66" t="s">
        <v>79</v>
      </c>
      <c r="BH62" s="14" t="s">
        <v>80</v>
      </c>
      <c r="BI62" s="14" t="s">
        <v>81</v>
      </c>
      <c r="BJ62" s="67" t="s">
        <v>351</v>
      </c>
      <c r="BK62" s="14" t="s">
        <v>288</v>
      </c>
      <c r="BL62" s="14" t="s">
        <v>287</v>
      </c>
    </row>
    <row r="63" s="2" customFormat="1" ht="112" customHeight="1" spans="1:64">
      <c r="A63" s="9">
        <v>35</v>
      </c>
      <c r="B63" s="14" t="s">
        <v>352</v>
      </c>
      <c r="C63" s="14" t="s">
        <v>287</v>
      </c>
      <c r="D63" s="14" t="s">
        <v>288</v>
      </c>
      <c r="E63" s="27" t="s">
        <v>353</v>
      </c>
      <c r="F63" s="14" t="s">
        <v>354</v>
      </c>
      <c r="G63" s="14" t="s">
        <v>73</v>
      </c>
      <c r="H63" s="38" t="s">
        <v>355</v>
      </c>
      <c r="I63" s="38" t="s">
        <v>325</v>
      </c>
      <c r="J63" s="13">
        <f>K63+L63+M63+N63</f>
        <v>544</v>
      </c>
      <c r="K63" s="14">
        <v>0</v>
      </c>
      <c r="L63" s="14">
        <v>370</v>
      </c>
      <c r="M63" s="14">
        <v>174</v>
      </c>
      <c r="N63" s="14">
        <v>0</v>
      </c>
      <c r="O63" s="44">
        <f>P63/J63*100%</f>
        <v>0.698529411764706</v>
      </c>
      <c r="P63" s="14">
        <v>380</v>
      </c>
      <c r="Q63" s="13">
        <f>R63+S63+T63+U63</f>
        <v>370</v>
      </c>
      <c r="R63" s="14">
        <v>0</v>
      </c>
      <c r="S63" s="14">
        <v>370</v>
      </c>
      <c r="T63" s="14">
        <v>0</v>
      </c>
      <c r="U63" s="14">
        <v>0</v>
      </c>
      <c r="V63" s="13">
        <f>W63+X63+Y63+Z63</f>
        <v>129</v>
      </c>
      <c r="W63" s="14">
        <v>0</v>
      </c>
      <c r="X63" s="14">
        <v>129</v>
      </c>
      <c r="Y63" s="14">
        <v>0</v>
      </c>
      <c r="Z63" s="14">
        <v>0</v>
      </c>
      <c r="AA63" s="13">
        <f>AB63+AC63+AD63+AG63+AJ63+AK63</f>
        <v>241</v>
      </c>
      <c r="AB63" s="14">
        <v>0</v>
      </c>
      <c r="AC63" s="14">
        <v>241</v>
      </c>
      <c r="AD63" s="13">
        <f>AE63+AF63</f>
        <v>0</v>
      </c>
      <c r="AE63" s="14">
        <v>0</v>
      </c>
      <c r="AF63" s="14">
        <v>0</v>
      </c>
      <c r="AG63" s="13">
        <f>AH63+AI63</f>
        <v>0</v>
      </c>
      <c r="AH63" s="14">
        <v>0</v>
      </c>
      <c r="AI63" s="14">
        <v>0</v>
      </c>
      <c r="AJ63" s="14">
        <v>0</v>
      </c>
      <c r="AK63" s="14">
        <v>0</v>
      </c>
      <c r="AL63" s="14" t="s">
        <v>356</v>
      </c>
      <c r="AM63" s="13">
        <f>AN63+AO63+AP63</f>
        <v>55</v>
      </c>
      <c r="AN63" s="14">
        <v>20</v>
      </c>
      <c r="AO63" s="14">
        <v>0</v>
      </c>
      <c r="AP63" s="14">
        <v>35</v>
      </c>
      <c r="AQ63" s="14" t="s">
        <v>357</v>
      </c>
      <c r="AR63" s="13">
        <f>AS63+AT63+AU63</f>
        <v>146</v>
      </c>
      <c r="AS63" s="14">
        <v>50</v>
      </c>
      <c r="AT63" s="14">
        <v>66</v>
      </c>
      <c r="AU63" s="14">
        <v>30</v>
      </c>
      <c r="AV63" s="14" t="s">
        <v>182</v>
      </c>
      <c r="AW63" s="13">
        <f>AX63+AY63+AZ63</f>
        <v>40</v>
      </c>
      <c r="AX63" s="14">
        <v>40</v>
      </c>
      <c r="AY63" s="14">
        <v>0</v>
      </c>
      <c r="AZ63" s="14">
        <v>0</v>
      </c>
      <c r="BA63" s="14"/>
      <c r="BB63" s="13">
        <f>BC63+BD63+BE63</f>
        <v>0</v>
      </c>
      <c r="BC63" s="14">
        <v>0</v>
      </c>
      <c r="BD63" s="14">
        <v>0</v>
      </c>
      <c r="BE63" s="14">
        <v>0</v>
      </c>
      <c r="BF63" s="27" t="s">
        <v>358</v>
      </c>
      <c r="BG63" s="66" t="s">
        <v>79</v>
      </c>
      <c r="BH63" s="14" t="s">
        <v>80</v>
      </c>
      <c r="BI63" s="14" t="s">
        <v>81</v>
      </c>
      <c r="BJ63" s="67" t="s">
        <v>359</v>
      </c>
      <c r="BK63" s="14" t="s">
        <v>288</v>
      </c>
      <c r="BL63" s="14" t="s">
        <v>287</v>
      </c>
    </row>
    <row r="64" s="2" customFormat="1" ht="164" customHeight="1" spans="1:64">
      <c r="A64" s="9">
        <v>36</v>
      </c>
      <c r="B64" s="14" t="s">
        <v>360</v>
      </c>
      <c r="C64" s="14" t="s">
        <v>287</v>
      </c>
      <c r="D64" s="14" t="s">
        <v>288</v>
      </c>
      <c r="E64" s="27" t="s">
        <v>361</v>
      </c>
      <c r="F64" s="14" t="s">
        <v>354</v>
      </c>
      <c r="G64" s="14" t="s">
        <v>73</v>
      </c>
      <c r="H64" s="42" t="s">
        <v>362</v>
      </c>
      <c r="I64" s="42" t="s">
        <v>177</v>
      </c>
      <c r="J64" s="13">
        <f>K64+L64+M64+N64</f>
        <v>857</v>
      </c>
      <c r="K64" s="14">
        <v>0</v>
      </c>
      <c r="L64" s="14">
        <v>730</v>
      </c>
      <c r="M64" s="14">
        <v>127</v>
      </c>
      <c r="N64" s="14">
        <v>0</v>
      </c>
      <c r="O64" s="44">
        <f>P64/J64*100%</f>
        <v>0.450408401400233</v>
      </c>
      <c r="P64" s="14">
        <v>386</v>
      </c>
      <c r="Q64" s="13">
        <f>R64+S64+T64+U64</f>
        <v>386</v>
      </c>
      <c r="R64" s="14">
        <v>0</v>
      </c>
      <c r="S64" s="14">
        <v>386</v>
      </c>
      <c r="T64" s="14">
        <v>0</v>
      </c>
      <c r="U64" s="14">
        <v>0</v>
      </c>
      <c r="V64" s="13">
        <f>W64+X64+Y64+Z64</f>
        <v>103</v>
      </c>
      <c r="W64" s="14">
        <v>0</v>
      </c>
      <c r="X64" s="14">
        <v>103</v>
      </c>
      <c r="Y64" s="14">
        <v>0</v>
      </c>
      <c r="Z64" s="14">
        <v>0</v>
      </c>
      <c r="AA64" s="13">
        <f>AB64+AC64+AD64+AG64+AJ64+AK64</f>
        <v>283</v>
      </c>
      <c r="AB64" s="14">
        <v>0</v>
      </c>
      <c r="AC64" s="14">
        <v>283</v>
      </c>
      <c r="AD64" s="13">
        <f>AE64+AF64</f>
        <v>0</v>
      </c>
      <c r="AE64" s="14">
        <v>0</v>
      </c>
      <c r="AF64" s="14">
        <v>0</v>
      </c>
      <c r="AG64" s="13">
        <f>AH64+AI64</f>
        <v>0</v>
      </c>
      <c r="AH64" s="14">
        <v>0</v>
      </c>
      <c r="AI64" s="14">
        <v>0</v>
      </c>
      <c r="AJ64" s="14">
        <v>0</v>
      </c>
      <c r="AK64" s="14">
        <v>0</v>
      </c>
      <c r="AL64" s="14" t="s">
        <v>363</v>
      </c>
      <c r="AM64" s="13">
        <f>AN64+AO64+AP64</f>
        <v>130</v>
      </c>
      <c r="AN64" s="14">
        <v>50</v>
      </c>
      <c r="AO64" s="14">
        <v>0</v>
      </c>
      <c r="AP64" s="14">
        <v>80</v>
      </c>
      <c r="AQ64" s="14" t="s">
        <v>182</v>
      </c>
      <c r="AR64" s="13">
        <f>AS64+AT64+AU64</f>
        <v>153</v>
      </c>
      <c r="AS64" s="14">
        <v>73</v>
      </c>
      <c r="AT64" s="14">
        <v>80</v>
      </c>
      <c r="AU64" s="14">
        <v>0</v>
      </c>
      <c r="AV64" s="14"/>
      <c r="AW64" s="13">
        <f>AX64+AY64+AZ64</f>
        <v>0</v>
      </c>
      <c r="AX64" s="14">
        <v>0</v>
      </c>
      <c r="AY64" s="14">
        <v>0</v>
      </c>
      <c r="AZ64" s="14">
        <v>0</v>
      </c>
      <c r="BA64" s="14"/>
      <c r="BB64" s="13">
        <f>BC64+BD64+BE64</f>
        <v>0</v>
      </c>
      <c r="BC64" s="14">
        <v>0</v>
      </c>
      <c r="BD64" s="14">
        <v>0</v>
      </c>
      <c r="BE64" s="14">
        <v>0</v>
      </c>
      <c r="BF64" s="27" t="s">
        <v>364</v>
      </c>
      <c r="BG64" s="66" t="s">
        <v>79</v>
      </c>
      <c r="BH64" s="14" t="s">
        <v>80</v>
      </c>
      <c r="BI64" s="14" t="s">
        <v>81</v>
      </c>
      <c r="BJ64" s="67" t="s">
        <v>365</v>
      </c>
      <c r="BK64" s="14" t="s">
        <v>288</v>
      </c>
      <c r="BL64" s="14" t="s">
        <v>287</v>
      </c>
    </row>
    <row r="65" s="2" customFormat="1" ht="133" customHeight="1" spans="1:64">
      <c r="A65" s="9">
        <v>37</v>
      </c>
      <c r="B65" s="14" t="s">
        <v>366</v>
      </c>
      <c r="C65" s="14" t="s">
        <v>287</v>
      </c>
      <c r="D65" s="14" t="s">
        <v>288</v>
      </c>
      <c r="E65" s="27" t="s">
        <v>367</v>
      </c>
      <c r="F65" s="14" t="s">
        <v>354</v>
      </c>
      <c r="G65" s="14" t="s">
        <v>73</v>
      </c>
      <c r="H65" s="42" t="s">
        <v>362</v>
      </c>
      <c r="I65" s="42" t="s">
        <v>177</v>
      </c>
      <c r="J65" s="13">
        <f>K65+L65+M65+N65</f>
        <v>510</v>
      </c>
      <c r="K65" s="14">
        <v>0</v>
      </c>
      <c r="L65" s="14">
        <v>480</v>
      </c>
      <c r="M65" s="14">
        <v>30</v>
      </c>
      <c r="N65" s="14">
        <v>0</v>
      </c>
      <c r="O65" s="44">
        <f>P65/J65*100%</f>
        <v>0.8</v>
      </c>
      <c r="P65" s="14">
        <v>408</v>
      </c>
      <c r="Q65" s="13">
        <f>R65+S65+T65+U65</f>
        <v>480</v>
      </c>
      <c r="R65" s="14">
        <v>0</v>
      </c>
      <c r="S65" s="14">
        <v>480</v>
      </c>
      <c r="T65" s="14">
        <v>0</v>
      </c>
      <c r="U65" s="14">
        <v>0</v>
      </c>
      <c r="V65" s="13">
        <f>W65+X65+Y65+Z65</f>
        <v>207</v>
      </c>
      <c r="W65" s="14">
        <v>0</v>
      </c>
      <c r="X65" s="14">
        <v>207</v>
      </c>
      <c r="Y65" s="14">
        <v>0</v>
      </c>
      <c r="Z65" s="14">
        <v>0</v>
      </c>
      <c r="AA65" s="13">
        <f>AB65+AC65+AD65+AG65+AJ65+AK65</f>
        <v>273</v>
      </c>
      <c r="AB65" s="14">
        <v>0</v>
      </c>
      <c r="AC65" s="14">
        <v>273</v>
      </c>
      <c r="AD65" s="13">
        <f>AE65+AF65</f>
        <v>0</v>
      </c>
      <c r="AE65" s="14">
        <v>0</v>
      </c>
      <c r="AF65" s="14">
        <v>0</v>
      </c>
      <c r="AG65" s="13">
        <f>AH65+AI65</f>
        <v>0</v>
      </c>
      <c r="AH65" s="14">
        <v>0</v>
      </c>
      <c r="AI65" s="14">
        <v>0</v>
      </c>
      <c r="AJ65" s="14">
        <v>0</v>
      </c>
      <c r="AK65" s="14">
        <v>0</v>
      </c>
      <c r="AL65" s="14" t="s">
        <v>368</v>
      </c>
      <c r="AM65" s="13">
        <f>AN65+AO65+AP65</f>
        <v>120</v>
      </c>
      <c r="AN65" s="14">
        <v>40</v>
      </c>
      <c r="AO65" s="14">
        <v>0</v>
      </c>
      <c r="AP65" s="14">
        <v>80</v>
      </c>
      <c r="AQ65" s="14" t="s">
        <v>182</v>
      </c>
      <c r="AR65" s="13">
        <f>AS65+AT65+AU65</f>
        <v>153</v>
      </c>
      <c r="AS65" s="14">
        <v>80</v>
      </c>
      <c r="AT65" s="14">
        <v>73</v>
      </c>
      <c r="AU65" s="14">
        <v>0</v>
      </c>
      <c r="AV65" s="14"/>
      <c r="AW65" s="13">
        <f>AX65+AY65+AZ65</f>
        <v>0</v>
      </c>
      <c r="AX65" s="14">
        <v>0</v>
      </c>
      <c r="AY65" s="14">
        <v>0</v>
      </c>
      <c r="AZ65" s="14">
        <v>0</v>
      </c>
      <c r="BA65" s="14"/>
      <c r="BB65" s="13">
        <f>BC65+BD65+BE65</f>
        <v>0</v>
      </c>
      <c r="BC65" s="14">
        <v>0</v>
      </c>
      <c r="BD65" s="14">
        <v>0</v>
      </c>
      <c r="BE65" s="14">
        <v>0</v>
      </c>
      <c r="BF65" s="27" t="s">
        <v>369</v>
      </c>
      <c r="BG65" s="66" t="s">
        <v>79</v>
      </c>
      <c r="BH65" s="14" t="s">
        <v>80</v>
      </c>
      <c r="BI65" s="14" t="s">
        <v>81</v>
      </c>
      <c r="BJ65" s="67" t="s">
        <v>370</v>
      </c>
      <c r="BK65" s="14" t="s">
        <v>288</v>
      </c>
      <c r="BL65" s="14" t="s">
        <v>287</v>
      </c>
    </row>
    <row r="66" s="2" customFormat="1" ht="68" customHeight="1" spans="1:64">
      <c r="A66" s="9" t="s">
        <v>371</v>
      </c>
      <c r="B66" s="11" t="s">
        <v>372</v>
      </c>
      <c r="C66" s="11"/>
      <c r="D66" s="11"/>
      <c r="E66" s="11"/>
      <c r="F66" s="11"/>
      <c r="G66" s="11"/>
      <c r="H66" s="32"/>
      <c r="I66" s="32"/>
      <c r="J66" s="13">
        <f>J67</f>
        <v>195</v>
      </c>
      <c r="K66" s="13">
        <f t="shared" ref="K66:BF66" si="111">K67</f>
        <v>0</v>
      </c>
      <c r="L66" s="13">
        <f>L67</f>
        <v>0</v>
      </c>
      <c r="M66" s="13">
        <f>M67</f>
        <v>195</v>
      </c>
      <c r="N66" s="13">
        <f>N67</f>
        <v>0</v>
      </c>
      <c r="O66" s="44">
        <f>P66/J66*100%</f>
        <v>0</v>
      </c>
      <c r="P66" s="13">
        <f>P67</f>
        <v>0</v>
      </c>
      <c r="Q66" s="13">
        <f>Q67</f>
        <v>0</v>
      </c>
      <c r="R66" s="13">
        <f>R67</f>
        <v>0</v>
      </c>
      <c r="S66" s="13">
        <f>S67</f>
        <v>0</v>
      </c>
      <c r="T66" s="13">
        <f>T67</f>
        <v>0</v>
      </c>
      <c r="U66" s="13">
        <f>U67</f>
        <v>0</v>
      </c>
      <c r="V66" s="13">
        <f>V67</f>
        <v>0</v>
      </c>
      <c r="W66" s="13">
        <f>W67</f>
        <v>0</v>
      </c>
      <c r="X66" s="13">
        <f>X67</f>
        <v>0</v>
      </c>
      <c r="Y66" s="13">
        <f>Y67</f>
        <v>0</v>
      </c>
      <c r="Z66" s="13">
        <f>Z67</f>
        <v>0</v>
      </c>
      <c r="AA66" s="13">
        <f>AA67</f>
        <v>100</v>
      </c>
      <c r="AB66" s="13">
        <f>AB67</f>
        <v>0</v>
      </c>
      <c r="AC66" s="13">
        <f>AC67</f>
        <v>0</v>
      </c>
      <c r="AD66" s="13">
        <f>AD67</f>
        <v>100</v>
      </c>
      <c r="AE66" s="13">
        <f>AE67</f>
        <v>0</v>
      </c>
      <c r="AF66" s="13">
        <f>AF67</f>
        <v>100</v>
      </c>
      <c r="AG66" s="13">
        <f>AG67</f>
        <v>0</v>
      </c>
      <c r="AH66" s="13">
        <f>AH67</f>
        <v>0</v>
      </c>
      <c r="AI66" s="13">
        <f>AI67</f>
        <v>0</v>
      </c>
      <c r="AJ66" s="13">
        <f>AJ67</f>
        <v>0</v>
      </c>
      <c r="AK66" s="13">
        <f>AK67</f>
        <v>0</v>
      </c>
      <c r="AL66" s="13" t="str">
        <f>AL67</f>
        <v>完成前期手续并开工建设</v>
      </c>
      <c r="AM66" s="13">
        <f>AM67</f>
        <v>0</v>
      </c>
      <c r="AN66" s="13">
        <f>AN67</f>
        <v>0</v>
      </c>
      <c r="AO66" s="13">
        <f>AO67</f>
        <v>0</v>
      </c>
      <c r="AP66" s="13">
        <f>AP67</f>
        <v>0</v>
      </c>
      <c r="AQ66" s="13" t="str">
        <f>AQ67</f>
        <v>完成天花吊顶装饰</v>
      </c>
      <c r="AR66" s="13">
        <f>AR67</f>
        <v>50</v>
      </c>
      <c r="AS66" s="13">
        <f>AS67</f>
        <v>0</v>
      </c>
      <c r="AT66" s="13">
        <f>AT67</f>
        <v>25</v>
      </c>
      <c r="AU66" s="13">
        <f>AU67</f>
        <v>25</v>
      </c>
      <c r="AV66" s="13" t="str">
        <f>AV67</f>
        <v>装修</v>
      </c>
      <c r="AW66" s="13">
        <f>AW67</f>
        <v>50</v>
      </c>
      <c r="AX66" s="13">
        <f>AX67</f>
        <v>25</v>
      </c>
      <c r="AY66" s="13">
        <f>AY67</f>
        <v>25</v>
      </c>
      <c r="AZ66" s="13">
        <f>AZ67</f>
        <v>0</v>
      </c>
      <c r="BA66" s="13">
        <f>BA67</f>
        <v>0</v>
      </c>
      <c r="BB66" s="13">
        <f>BB67</f>
        <v>0</v>
      </c>
      <c r="BC66" s="13">
        <f>BC67</f>
        <v>0</v>
      </c>
      <c r="BD66" s="13">
        <f>BD67</f>
        <v>0</v>
      </c>
      <c r="BE66" s="13">
        <f>BE67</f>
        <v>0</v>
      </c>
      <c r="BF66" s="11"/>
      <c r="BG66" s="11"/>
      <c r="BH66" s="10"/>
      <c r="BI66" s="10"/>
      <c r="BJ66" s="59"/>
      <c r="BK66" s="60"/>
      <c r="BL66" s="60"/>
    </row>
    <row r="67" s="2" customFormat="1" ht="239" customHeight="1" spans="1:64">
      <c r="A67" s="9">
        <v>38</v>
      </c>
      <c r="B67" s="10" t="s">
        <v>373</v>
      </c>
      <c r="C67" s="10" t="s">
        <v>374</v>
      </c>
      <c r="D67" s="10" t="s">
        <v>375</v>
      </c>
      <c r="E67" s="11" t="s">
        <v>376</v>
      </c>
      <c r="F67" s="10" t="s">
        <v>354</v>
      </c>
      <c r="G67" s="10" t="s">
        <v>125</v>
      </c>
      <c r="H67" s="32" t="s">
        <v>177</v>
      </c>
      <c r="I67" s="32" t="s">
        <v>104</v>
      </c>
      <c r="J67" s="13">
        <f t="shared" ref="J67:J74" si="112">K67+L67+M67+N67</f>
        <v>195</v>
      </c>
      <c r="K67" s="17">
        <v>0</v>
      </c>
      <c r="L67" s="17">
        <v>0</v>
      </c>
      <c r="M67" s="17">
        <v>195</v>
      </c>
      <c r="N67" s="17">
        <v>0</v>
      </c>
      <c r="O67" s="44">
        <f>P67/J67*100%</f>
        <v>0</v>
      </c>
      <c r="P67" s="17">
        <v>0</v>
      </c>
      <c r="Q67" s="13">
        <f t="shared" ref="Q67:Q74" si="113">R67+S67+T67+U67</f>
        <v>0</v>
      </c>
      <c r="R67" s="17">
        <v>0</v>
      </c>
      <c r="S67" s="17">
        <v>0</v>
      </c>
      <c r="T67" s="17">
        <v>0</v>
      </c>
      <c r="U67" s="17">
        <v>0</v>
      </c>
      <c r="V67" s="13">
        <f t="shared" ref="V67:V74" si="114">W67+X67+Y67+Z67</f>
        <v>0</v>
      </c>
      <c r="W67" s="17">
        <v>0</v>
      </c>
      <c r="X67" s="17">
        <v>0</v>
      </c>
      <c r="Y67" s="17">
        <v>0</v>
      </c>
      <c r="Z67" s="17">
        <v>0</v>
      </c>
      <c r="AA67" s="13">
        <f t="shared" ref="AA67:AA74" si="115">AB67+AC67+AD67+AG67+AJ67+AK67</f>
        <v>100</v>
      </c>
      <c r="AB67" s="10">
        <v>0</v>
      </c>
      <c r="AC67" s="10">
        <v>0</v>
      </c>
      <c r="AD67" s="13">
        <f t="shared" ref="AD67:AD74" si="116">AE67+AF67</f>
        <v>100</v>
      </c>
      <c r="AE67" s="10">
        <v>0</v>
      </c>
      <c r="AF67" s="10">
        <v>100</v>
      </c>
      <c r="AG67" s="13">
        <f t="shared" ref="AG67:AG74" si="117">AH67+AI67</f>
        <v>0</v>
      </c>
      <c r="AH67" s="10">
        <v>0</v>
      </c>
      <c r="AI67" s="10">
        <v>0</v>
      </c>
      <c r="AJ67" s="10">
        <v>0</v>
      </c>
      <c r="AK67" s="10">
        <v>0</v>
      </c>
      <c r="AL67" s="10" t="s">
        <v>309</v>
      </c>
      <c r="AM67" s="13">
        <f t="shared" ref="AM67:AM74" si="118">AN67+AO67+AP67</f>
        <v>0</v>
      </c>
      <c r="AN67" s="10">
        <v>0</v>
      </c>
      <c r="AO67" s="10">
        <v>0</v>
      </c>
      <c r="AP67" s="10">
        <v>0</v>
      </c>
      <c r="AQ67" s="10" t="s">
        <v>377</v>
      </c>
      <c r="AR67" s="13">
        <f t="shared" ref="AR67:AR74" si="119">AS67+AT67+AU67</f>
        <v>50</v>
      </c>
      <c r="AS67" s="10">
        <v>0</v>
      </c>
      <c r="AT67" s="10">
        <v>25</v>
      </c>
      <c r="AU67" s="10">
        <v>25</v>
      </c>
      <c r="AV67" s="14" t="s">
        <v>182</v>
      </c>
      <c r="AW67" s="13">
        <f t="shared" ref="AW67:AW74" si="120">AX67+AY67+AZ67</f>
        <v>50</v>
      </c>
      <c r="AX67" s="10">
        <v>25</v>
      </c>
      <c r="AY67" s="10">
        <v>25</v>
      </c>
      <c r="AZ67" s="10">
        <v>0</v>
      </c>
      <c r="BA67" s="10"/>
      <c r="BB67" s="13">
        <f t="shared" ref="BB67:BB74" si="121">BC67+BD67+BE67</f>
        <v>0</v>
      </c>
      <c r="BC67" s="10">
        <v>0</v>
      </c>
      <c r="BD67" s="10">
        <v>0</v>
      </c>
      <c r="BE67" s="10">
        <v>0</v>
      </c>
      <c r="BF67" s="11" t="s">
        <v>378</v>
      </c>
      <c r="BG67" s="11" t="s">
        <v>79</v>
      </c>
      <c r="BH67" s="10" t="s">
        <v>130</v>
      </c>
      <c r="BI67" s="10" t="s">
        <v>81</v>
      </c>
      <c r="BJ67" s="59" t="s">
        <v>142</v>
      </c>
      <c r="BK67" s="10" t="s">
        <v>375</v>
      </c>
      <c r="BL67" s="10" t="s">
        <v>374</v>
      </c>
    </row>
    <row r="68" s="2" customFormat="1" ht="68" customHeight="1" spans="1:64">
      <c r="A68" s="9" t="s">
        <v>379</v>
      </c>
      <c r="B68" s="11" t="s">
        <v>380</v>
      </c>
      <c r="C68" s="11"/>
      <c r="D68" s="11"/>
      <c r="E68" s="11"/>
      <c r="F68" s="11"/>
      <c r="G68" s="11"/>
      <c r="H68" s="9"/>
      <c r="I68" s="9"/>
      <c r="J68" s="13">
        <f>J69+J71</f>
        <v>36492</v>
      </c>
      <c r="K68" s="13">
        <f t="shared" ref="K68:BF68" si="122">K69+K71</f>
        <v>5000</v>
      </c>
      <c r="L68" s="13">
        <f>L69+L71</f>
        <v>11306</v>
      </c>
      <c r="M68" s="13">
        <f>M69+M71</f>
        <v>20186</v>
      </c>
      <c r="N68" s="13">
        <f>N69+N71</f>
        <v>0</v>
      </c>
      <c r="O68" s="44">
        <f>P68/J68*100%</f>
        <v>0.705140852789653</v>
      </c>
      <c r="P68" s="13">
        <f>P69+P71</f>
        <v>25732</v>
      </c>
      <c r="Q68" s="13">
        <f>Q69+Q71</f>
        <v>21484</v>
      </c>
      <c r="R68" s="13">
        <f>R69+R71</f>
        <v>5000</v>
      </c>
      <c r="S68" s="13">
        <f>S69+S71</f>
        <v>11345</v>
      </c>
      <c r="T68" s="13">
        <f>T69+T71</f>
        <v>5139</v>
      </c>
      <c r="U68" s="13">
        <f>U69+U71</f>
        <v>0</v>
      </c>
      <c r="V68" s="13">
        <f>V69+V71</f>
        <v>19639</v>
      </c>
      <c r="W68" s="13">
        <f>W69+W71</f>
        <v>4669</v>
      </c>
      <c r="X68" s="13">
        <f>X69+X71</f>
        <v>9817</v>
      </c>
      <c r="Y68" s="13">
        <f>Y69+Y71</f>
        <v>5153</v>
      </c>
      <c r="Z68" s="13">
        <f>Z69+Z71</f>
        <v>0</v>
      </c>
      <c r="AA68" s="13">
        <f>AA69+AA71</f>
        <v>4509</v>
      </c>
      <c r="AB68" s="13">
        <f>AB69+AB71</f>
        <v>331</v>
      </c>
      <c r="AC68" s="13">
        <f>AC69+AC71</f>
        <v>1528</v>
      </c>
      <c r="AD68" s="13">
        <f>AD69+AD71</f>
        <v>1650</v>
      </c>
      <c r="AE68" s="13">
        <f>AE69+AE71</f>
        <v>0</v>
      </c>
      <c r="AF68" s="13">
        <f>AF69+AF71</f>
        <v>1650</v>
      </c>
      <c r="AG68" s="13">
        <f>AG69+AG71</f>
        <v>1000</v>
      </c>
      <c r="AH68" s="13">
        <f>AH69+AH71</f>
        <v>1000</v>
      </c>
      <c r="AI68" s="13">
        <f>AI69+AI71</f>
        <v>0</v>
      </c>
      <c r="AJ68" s="13">
        <f>AJ69+AJ71</f>
        <v>0</v>
      </c>
      <c r="AK68" s="13">
        <f>AK69+AK71</f>
        <v>0</v>
      </c>
      <c r="AL68" s="13" t="e">
        <f>AL69+AL71</f>
        <v>#VALUE!</v>
      </c>
      <c r="AM68" s="13">
        <f>AM69+AM71</f>
        <v>1042</v>
      </c>
      <c r="AN68" s="13">
        <f>AN69+AN71</f>
        <v>170</v>
      </c>
      <c r="AO68" s="13">
        <f>AO69+AO71</f>
        <v>150</v>
      </c>
      <c r="AP68" s="13">
        <f>AP69+AP71</f>
        <v>722</v>
      </c>
      <c r="AQ68" s="13" t="e">
        <f>AQ69+AQ71</f>
        <v>#VALUE!</v>
      </c>
      <c r="AR68" s="13">
        <f>AR69+AR71</f>
        <v>2726</v>
      </c>
      <c r="AS68" s="13">
        <f>AS69+AS71</f>
        <v>840</v>
      </c>
      <c r="AT68" s="13">
        <f>AT69+AT71</f>
        <v>1016</v>
      </c>
      <c r="AU68" s="13">
        <f>AU69+AU71</f>
        <v>870</v>
      </c>
      <c r="AV68" s="13" t="e">
        <f>AV69+AV71</f>
        <v>#VALUE!</v>
      </c>
      <c r="AW68" s="13">
        <f>AW69+AW71</f>
        <v>641</v>
      </c>
      <c r="AX68" s="13">
        <f>AX69+AX71</f>
        <v>220</v>
      </c>
      <c r="AY68" s="13">
        <f>AY69+AY71</f>
        <v>221</v>
      </c>
      <c r="AZ68" s="13">
        <f>AZ69+AZ71</f>
        <v>200</v>
      </c>
      <c r="BA68" s="13" t="e">
        <f>BA69+BA71</f>
        <v>#VALUE!</v>
      </c>
      <c r="BB68" s="13">
        <f>BB69+BB71</f>
        <v>100</v>
      </c>
      <c r="BC68" s="13">
        <f>BC69+BC71</f>
        <v>25</v>
      </c>
      <c r="BD68" s="13">
        <f>BD69+BD71</f>
        <v>25</v>
      </c>
      <c r="BE68" s="13">
        <f>BE69+BE71</f>
        <v>50</v>
      </c>
      <c r="BF68" s="11"/>
      <c r="BG68" s="11"/>
      <c r="BH68" s="10"/>
      <c r="BI68" s="10"/>
      <c r="BJ68" s="59"/>
      <c r="BK68" s="60"/>
      <c r="BL68" s="60"/>
    </row>
    <row r="69" s="2" customFormat="1" ht="68" customHeight="1" spans="1:64">
      <c r="A69" s="9"/>
      <c r="B69" s="10" t="s">
        <v>226</v>
      </c>
      <c r="C69" s="10"/>
      <c r="D69" s="10"/>
      <c r="E69" s="10"/>
      <c r="F69" s="10"/>
      <c r="G69" s="10"/>
      <c r="H69" s="9"/>
      <c r="I69" s="9"/>
      <c r="J69" s="13">
        <f>J70</f>
        <v>620</v>
      </c>
      <c r="K69" s="13">
        <f t="shared" ref="K69:BF69" si="123">K70</f>
        <v>0</v>
      </c>
      <c r="L69" s="13">
        <f>L70</f>
        <v>0</v>
      </c>
      <c r="M69" s="13">
        <f>M70</f>
        <v>620</v>
      </c>
      <c r="N69" s="13">
        <f>N70</f>
        <v>0</v>
      </c>
      <c r="O69" s="44">
        <f>P69/J69*100%</f>
        <v>0</v>
      </c>
      <c r="P69" s="13">
        <f>P70</f>
        <v>0</v>
      </c>
      <c r="Q69" s="13">
        <f>Q70</f>
        <v>0</v>
      </c>
      <c r="R69" s="13">
        <f>R70</f>
        <v>0</v>
      </c>
      <c r="S69" s="13">
        <f>S70</f>
        <v>0</v>
      </c>
      <c r="T69" s="13">
        <f>T70</f>
        <v>0</v>
      </c>
      <c r="U69" s="13">
        <f>U70</f>
        <v>0</v>
      </c>
      <c r="V69" s="13">
        <f>V70</f>
        <v>0</v>
      </c>
      <c r="W69" s="13">
        <f>W70</f>
        <v>0</v>
      </c>
      <c r="X69" s="13">
        <f>X70</f>
        <v>0</v>
      </c>
      <c r="Y69" s="13">
        <f>Y70</f>
        <v>0</v>
      </c>
      <c r="Z69" s="13">
        <f>Z70</f>
        <v>0</v>
      </c>
      <c r="AA69" s="13">
        <f>AA70</f>
        <v>300</v>
      </c>
      <c r="AB69" s="13">
        <f>AB70</f>
        <v>0</v>
      </c>
      <c r="AC69" s="13">
        <f>AC70</f>
        <v>0</v>
      </c>
      <c r="AD69" s="13">
        <f>AD70</f>
        <v>300</v>
      </c>
      <c r="AE69" s="13">
        <f>AE70</f>
        <v>0</v>
      </c>
      <c r="AF69" s="13">
        <f>AF70</f>
        <v>300</v>
      </c>
      <c r="AG69" s="13">
        <f>AG70</f>
        <v>0</v>
      </c>
      <c r="AH69" s="13">
        <f>AH70</f>
        <v>0</v>
      </c>
      <c r="AI69" s="13">
        <f>AI70</f>
        <v>0</v>
      </c>
      <c r="AJ69" s="13">
        <f>AJ70</f>
        <v>0</v>
      </c>
      <c r="AK69" s="13">
        <f>AK70</f>
        <v>0</v>
      </c>
      <c r="AL69" s="13" t="str">
        <f>AL70</f>
        <v>3月1日-31日编制初步设计及概算</v>
      </c>
      <c r="AM69" s="13">
        <f>AM70</f>
        <v>0</v>
      </c>
      <c r="AN69" s="13">
        <f>AN70</f>
        <v>0</v>
      </c>
      <c r="AO69" s="13">
        <f>AO70</f>
        <v>0</v>
      </c>
      <c r="AP69" s="13">
        <f>AP70</f>
        <v>0</v>
      </c>
      <c r="AQ69" s="13" t="str">
        <f>AQ70</f>
        <v>1、4月1日-10日完成初步设计及概算批复；2、4月11日-30日完成预算编制及审核；3、5月1日-25日完成招投标；4、5月26日-31日办理施工许可证；5、6月5日施工队进场。</v>
      </c>
      <c r="AR69" s="13">
        <f>AR70</f>
        <v>50</v>
      </c>
      <c r="AS69" s="13">
        <f>AS70</f>
        <v>0</v>
      </c>
      <c r="AT69" s="13">
        <f>AT70</f>
        <v>0</v>
      </c>
      <c r="AU69" s="13">
        <f>AU70</f>
        <v>50</v>
      </c>
      <c r="AV69" s="13" t="str">
        <f>AV70</f>
        <v>基础施工</v>
      </c>
      <c r="AW69" s="13">
        <f>AW70</f>
        <v>150</v>
      </c>
      <c r="AX69" s="13">
        <f>AX70</f>
        <v>50</v>
      </c>
      <c r="AY69" s="13">
        <f>AY70</f>
        <v>50</v>
      </c>
      <c r="AZ69" s="13">
        <f>AZ70</f>
        <v>50</v>
      </c>
      <c r="BA69" s="13" t="str">
        <f>BA70</f>
        <v>完成化装修住院楼、院区改造</v>
      </c>
      <c r="BB69" s="13">
        <f>BB70</f>
        <v>100</v>
      </c>
      <c r="BC69" s="13">
        <f>BC70</f>
        <v>25</v>
      </c>
      <c r="BD69" s="13">
        <f>BD70</f>
        <v>25</v>
      </c>
      <c r="BE69" s="13">
        <f>BE70</f>
        <v>50</v>
      </c>
      <c r="BF69" s="11"/>
      <c r="BG69" s="11"/>
      <c r="BH69" s="10"/>
      <c r="BI69" s="10"/>
      <c r="BJ69" s="59"/>
      <c r="BK69" s="60"/>
      <c r="BL69" s="60"/>
    </row>
    <row r="70" s="2" customFormat="1" ht="210" customHeight="1" spans="1:64">
      <c r="A70" s="9">
        <v>39</v>
      </c>
      <c r="B70" s="10" t="s">
        <v>381</v>
      </c>
      <c r="C70" s="10" t="s">
        <v>382</v>
      </c>
      <c r="D70" s="10" t="s">
        <v>383</v>
      </c>
      <c r="E70" s="11" t="s">
        <v>384</v>
      </c>
      <c r="F70" s="10" t="s">
        <v>385</v>
      </c>
      <c r="G70" s="10" t="s">
        <v>125</v>
      </c>
      <c r="H70" s="35" t="s">
        <v>75</v>
      </c>
      <c r="I70" s="35" t="s">
        <v>247</v>
      </c>
      <c r="J70" s="13">
        <f>K70+L70+M70+N70</f>
        <v>620</v>
      </c>
      <c r="K70" s="10">
        <v>0</v>
      </c>
      <c r="L70" s="10">
        <v>0</v>
      </c>
      <c r="M70" s="10">
        <v>620</v>
      </c>
      <c r="N70" s="10">
        <v>0</v>
      </c>
      <c r="O70" s="44">
        <f>P70/J70*100%</f>
        <v>0</v>
      </c>
      <c r="P70" s="10">
        <v>0</v>
      </c>
      <c r="Q70" s="13">
        <f>R70+S70+T70+U70</f>
        <v>0</v>
      </c>
      <c r="R70" s="10">
        <v>0</v>
      </c>
      <c r="S70" s="10">
        <v>0</v>
      </c>
      <c r="T70" s="10">
        <v>0</v>
      </c>
      <c r="U70" s="10">
        <v>0</v>
      </c>
      <c r="V70" s="13">
        <f>W70+X70+Y70+Z70</f>
        <v>0</v>
      </c>
      <c r="W70" s="10">
        <v>0</v>
      </c>
      <c r="X70" s="10">
        <v>0</v>
      </c>
      <c r="Y70" s="10">
        <v>0</v>
      </c>
      <c r="Z70" s="10">
        <v>0</v>
      </c>
      <c r="AA70" s="13">
        <f>AB70+AC70+AD70+AG70+AJ70+AK70</f>
        <v>300</v>
      </c>
      <c r="AB70" s="10">
        <v>0</v>
      </c>
      <c r="AC70" s="10">
        <v>0</v>
      </c>
      <c r="AD70" s="13">
        <f>AE70+AF70</f>
        <v>300</v>
      </c>
      <c r="AE70" s="10">
        <v>0</v>
      </c>
      <c r="AF70" s="10">
        <v>300</v>
      </c>
      <c r="AG70" s="13">
        <f>AH70+AI70</f>
        <v>0</v>
      </c>
      <c r="AH70" s="10">
        <v>0</v>
      </c>
      <c r="AI70" s="10">
        <v>0</v>
      </c>
      <c r="AJ70" s="10">
        <v>0</v>
      </c>
      <c r="AK70" s="10">
        <v>0</v>
      </c>
      <c r="AL70" s="10" t="s">
        <v>386</v>
      </c>
      <c r="AM70" s="13">
        <f>AN70+AO70+AP70</f>
        <v>0</v>
      </c>
      <c r="AN70" s="10">
        <v>0</v>
      </c>
      <c r="AO70" s="10">
        <v>0</v>
      </c>
      <c r="AP70" s="10">
        <v>0</v>
      </c>
      <c r="AQ70" s="10" t="s">
        <v>387</v>
      </c>
      <c r="AR70" s="13">
        <f>AS70+AT70+AU70</f>
        <v>50</v>
      </c>
      <c r="AS70" s="10">
        <v>0</v>
      </c>
      <c r="AT70" s="10">
        <v>0</v>
      </c>
      <c r="AU70" s="10">
        <v>50</v>
      </c>
      <c r="AV70" s="10" t="s">
        <v>181</v>
      </c>
      <c r="AW70" s="13">
        <f>AX70+AY70+AZ70</f>
        <v>150</v>
      </c>
      <c r="AX70" s="10">
        <v>50</v>
      </c>
      <c r="AY70" s="10">
        <v>50</v>
      </c>
      <c r="AZ70" s="10">
        <v>50</v>
      </c>
      <c r="BA70" s="10" t="s">
        <v>388</v>
      </c>
      <c r="BB70" s="13">
        <f>BC70+BD70+BE70</f>
        <v>100</v>
      </c>
      <c r="BC70" s="10">
        <v>25</v>
      </c>
      <c r="BD70" s="10">
        <v>25</v>
      </c>
      <c r="BE70" s="10">
        <v>50</v>
      </c>
      <c r="BF70" s="11" t="s">
        <v>389</v>
      </c>
      <c r="BG70" s="11" t="s">
        <v>79</v>
      </c>
      <c r="BH70" s="10" t="s">
        <v>130</v>
      </c>
      <c r="BI70" s="10" t="s">
        <v>220</v>
      </c>
      <c r="BJ70" s="59" t="s">
        <v>221</v>
      </c>
      <c r="BK70" s="10" t="s">
        <v>390</v>
      </c>
      <c r="BL70" s="10" t="s">
        <v>382</v>
      </c>
    </row>
    <row r="71" s="2" customFormat="1" ht="68" customHeight="1" spans="1:64">
      <c r="A71" s="9"/>
      <c r="B71" s="10" t="s">
        <v>237</v>
      </c>
      <c r="C71" s="10"/>
      <c r="D71" s="10"/>
      <c r="E71" s="10"/>
      <c r="F71" s="10"/>
      <c r="G71" s="10"/>
      <c r="H71" s="9"/>
      <c r="I71" s="9"/>
      <c r="J71" s="13">
        <f>J72+J73+J74</f>
        <v>35872</v>
      </c>
      <c r="K71" s="13">
        <f t="shared" ref="K71:BF71" si="124">K72+K73+K74</f>
        <v>5000</v>
      </c>
      <c r="L71" s="13">
        <f>L72+L73+L74</f>
        <v>11306</v>
      </c>
      <c r="M71" s="13">
        <f>M72+M73+M74</f>
        <v>19566</v>
      </c>
      <c r="N71" s="13">
        <f>N72+N73+N74</f>
        <v>0</v>
      </c>
      <c r="O71" s="44">
        <f>P71/J71*100%</f>
        <v>0.717328278322926</v>
      </c>
      <c r="P71" s="13">
        <f>P72+P73+P74</f>
        <v>25732</v>
      </c>
      <c r="Q71" s="13">
        <f>Q72+Q73+Q74</f>
        <v>21484</v>
      </c>
      <c r="R71" s="13">
        <f>R72+R73+R74</f>
        <v>5000</v>
      </c>
      <c r="S71" s="13">
        <f>S72+S73+S74</f>
        <v>11345</v>
      </c>
      <c r="T71" s="13">
        <f>T72+T73+T74</f>
        <v>5139</v>
      </c>
      <c r="U71" s="13">
        <f>U72+U73+U74</f>
        <v>0</v>
      </c>
      <c r="V71" s="13">
        <f>V72+V73+V74</f>
        <v>19639</v>
      </c>
      <c r="W71" s="13">
        <f>W72+W73+W74</f>
        <v>4669</v>
      </c>
      <c r="X71" s="13">
        <f>X72+X73+X74</f>
        <v>9817</v>
      </c>
      <c r="Y71" s="13">
        <f>Y72+Y73+Y74</f>
        <v>5153</v>
      </c>
      <c r="Z71" s="13">
        <f>Z72+Z73+Z74</f>
        <v>0</v>
      </c>
      <c r="AA71" s="13">
        <f>AA72+AA73+AA74</f>
        <v>4209</v>
      </c>
      <c r="AB71" s="13">
        <f>AB72+AB73+AB74</f>
        <v>331</v>
      </c>
      <c r="AC71" s="13">
        <f>AC72+AC73+AC74</f>
        <v>1528</v>
      </c>
      <c r="AD71" s="13">
        <f>AD72+AD73+AD74</f>
        <v>1350</v>
      </c>
      <c r="AE71" s="13">
        <f>AE72+AE73+AE74</f>
        <v>0</v>
      </c>
      <c r="AF71" s="13">
        <f>AF72+AF73+AF74</f>
        <v>1350</v>
      </c>
      <c r="AG71" s="13">
        <f>AG72+AG73+AG74</f>
        <v>1000</v>
      </c>
      <c r="AH71" s="13">
        <f>AH72+AH73+AH74</f>
        <v>1000</v>
      </c>
      <c r="AI71" s="13">
        <f>AI72+AI73+AI74</f>
        <v>0</v>
      </c>
      <c r="AJ71" s="13">
        <f>AJ72+AJ73+AJ74</f>
        <v>0</v>
      </c>
      <c r="AK71" s="13">
        <f>AK72+AK73+AK74</f>
        <v>0</v>
      </c>
      <c r="AL71" s="13" t="e">
        <f>AL72+AL73+AL74</f>
        <v>#VALUE!</v>
      </c>
      <c r="AM71" s="13">
        <f>AM72+AM73+AM74</f>
        <v>1042</v>
      </c>
      <c r="AN71" s="13">
        <f>AN72+AN73+AN74</f>
        <v>170</v>
      </c>
      <c r="AO71" s="13">
        <f>AO72+AO73+AO74</f>
        <v>150</v>
      </c>
      <c r="AP71" s="13">
        <f>AP72+AP73+AP74</f>
        <v>722</v>
      </c>
      <c r="AQ71" s="13" t="e">
        <f>AQ72+AQ73+AQ74</f>
        <v>#VALUE!</v>
      </c>
      <c r="AR71" s="13">
        <f>AR72+AR73+AR74</f>
        <v>2676</v>
      </c>
      <c r="AS71" s="13">
        <f>AS72+AS73+AS74</f>
        <v>840</v>
      </c>
      <c r="AT71" s="13">
        <f>AT72+AT73+AT74</f>
        <v>1016</v>
      </c>
      <c r="AU71" s="13">
        <f>AU72+AU73+AU74</f>
        <v>820</v>
      </c>
      <c r="AV71" s="13" t="e">
        <f>AV72+AV73+AV74</f>
        <v>#VALUE!</v>
      </c>
      <c r="AW71" s="13">
        <f>AW72+AW73+AW74</f>
        <v>491</v>
      </c>
      <c r="AX71" s="13">
        <f>AX72+AX73+AX74</f>
        <v>170</v>
      </c>
      <c r="AY71" s="13">
        <f>AY72+AY73+AY74</f>
        <v>171</v>
      </c>
      <c r="AZ71" s="13">
        <f>AZ72+AZ73+AZ74</f>
        <v>150</v>
      </c>
      <c r="BA71" s="13">
        <f>BA72+BA73+BA74</f>
        <v>0</v>
      </c>
      <c r="BB71" s="13">
        <f>BB72+BB73+BB74</f>
        <v>0</v>
      </c>
      <c r="BC71" s="13">
        <f>BC72+BC73+BC74</f>
        <v>0</v>
      </c>
      <c r="BD71" s="13">
        <f>BD72+BD73+BD74</f>
        <v>0</v>
      </c>
      <c r="BE71" s="13">
        <f>BE72+BE73+BE74</f>
        <v>0</v>
      </c>
      <c r="BF71" s="11"/>
      <c r="BG71" s="11"/>
      <c r="BH71" s="10"/>
      <c r="BI71" s="10"/>
      <c r="BJ71" s="59"/>
      <c r="BK71" s="60"/>
      <c r="BL71" s="60"/>
    </row>
    <row r="72" s="2" customFormat="1" ht="407" customHeight="1" spans="1:64">
      <c r="A72" s="9">
        <v>40</v>
      </c>
      <c r="B72" s="10" t="s">
        <v>391</v>
      </c>
      <c r="C72" s="10" t="s">
        <v>382</v>
      </c>
      <c r="D72" s="10" t="s">
        <v>383</v>
      </c>
      <c r="E72" s="68" t="s">
        <v>392</v>
      </c>
      <c r="F72" s="10" t="s">
        <v>393</v>
      </c>
      <c r="G72" s="10" t="s">
        <v>73</v>
      </c>
      <c r="H72" s="35" t="s">
        <v>362</v>
      </c>
      <c r="I72" s="35" t="s">
        <v>104</v>
      </c>
      <c r="J72" s="13">
        <f>K72+L72+M72+N72</f>
        <v>14065</v>
      </c>
      <c r="K72" s="10">
        <v>0</v>
      </c>
      <c r="L72" s="10">
        <v>8151</v>
      </c>
      <c r="M72" s="10">
        <v>5914</v>
      </c>
      <c r="N72" s="10">
        <v>0</v>
      </c>
      <c r="O72" s="44">
        <f t="shared" ref="O72:O135" si="125">P72/J72*100%</f>
        <v>0.761322431567721</v>
      </c>
      <c r="P72" s="10">
        <v>10708</v>
      </c>
      <c r="Q72" s="13">
        <f>R72+S72+T72+U72</f>
        <v>10857</v>
      </c>
      <c r="R72" s="10">
        <v>0</v>
      </c>
      <c r="S72" s="10">
        <v>8190</v>
      </c>
      <c r="T72" s="10">
        <v>2667</v>
      </c>
      <c r="U72" s="10">
        <v>0</v>
      </c>
      <c r="V72" s="13">
        <f>W72+X72+Y72+Z72</f>
        <v>9380</v>
      </c>
      <c r="W72" s="10">
        <v>0</v>
      </c>
      <c r="X72" s="10">
        <v>6699</v>
      </c>
      <c r="Y72" s="10">
        <v>2681</v>
      </c>
      <c r="Z72" s="10">
        <v>0</v>
      </c>
      <c r="AA72" s="13">
        <f>AB72+AC72+AD72+AG72+AJ72+AK72</f>
        <v>2591</v>
      </c>
      <c r="AB72" s="10">
        <v>0</v>
      </c>
      <c r="AC72" s="10">
        <v>1491</v>
      </c>
      <c r="AD72" s="13">
        <f>AE72+AF72</f>
        <v>1100</v>
      </c>
      <c r="AE72" s="10">
        <v>0</v>
      </c>
      <c r="AF72" s="10">
        <v>1100</v>
      </c>
      <c r="AG72" s="13">
        <f>AH72+AI72</f>
        <v>0</v>
      </c>
      <c r="AH72" s="10">
        <v>0</v>
      </c>
      <c r="AI72" s="10">
        <v>0</v>
      </c>
      <c r="AJ72" s="10">
        <v>0</v>
      </c>
      <c r="AK72" s="10">
        <v>0</v>
      </c>
      <c r="AL72" s="10" t="s">
        <v>394</v>
      </c>
      <c r="AM72" s="13">
        <f>AN72+AO72+AP72</f>
        <v>550</v>
      </c>
      <c r="AN72" s="10">
        <v>50</v>
      </c>
      <c r="AO72" s="10">
        <v>0</v>
      </c>
      <c r="AP72" s="10">
        <v>500</v>
      </c>
      <c r="AQ72" s="10" t="s">
        <v>395</v>
      </c>
      <c r="AR72" s="13">
        <f>AS72+AT72+AU72</f>
        <v>2041</v>
      </c>
      <c r="AS72" s="10">
        <v>600</v>
      </c>
      <c r="AT72" s="10">
        <v>741</v>
      </c>
      <c r="AU72" s="10">
        <v>700</v>
      </c>
      <c r="AV72" s="10"/>
      <c r="AW72" s="13">
        <f>AX72+AY72+AZ72</f>
        <v>0</v>
      </c>
      <c r="AX72" s="10">
        <v>0</v>
      </c>
      <c r="AY72" s="10">
        <v>0</v>
      </c>
      <c r="AZ72" s="10">
        <v>0</v>
      </c>
      <c r="BA72" s="10"/>
      <c r="BB72" s="13">
        <f>BC72+BD72+BE72</f>
        <v>0</v>
      </c>
      <c r="BC72" s="10">
        <v>0</v>
      </c>
      <c r="BD72" s="10">
        <v>0</v>
      </c>
      <c r="BE72" s="10">
        <v>0</v>
      </c>
      <c r="BF72" s="68" t="s">
        <v>396</v>
      </c>
      <c r="BG72" s="11" t="s">
        <v>79</v>
      </c>
      <c r="BH72" s="10" t="s">
        <v>80</v>
      </c>
      <c r="BI72" s="10" t="s">
        <v>81</v>
      </c>
      <c r="BJ72" s="59" t="s">
        <v>397</v>
      </c>
      <c r="BK72" s="10" t="s">
        <v>390</v>
      </c>
      <c r="BL72" s="10" t="s">
        <v>382</v>
      </c>
    </row>
    <row r="73" s="2" customFormat="1" ht="253" customHeight="1" spans="1:64">
      <c r="A73" s="9">
        <v>41</v>
      </c>
      <c r="B73" s="10" t="s">
        <v>398</v>
      </c>
      <c r="C73" s="10" t="s">
        <v>382</v>
      </c>
      <c r="D73" s="10" t="s">
        <v>383</v>
      </c>
      <c r="E73" s="11" t="s">
        <v>399</v>
      </c>
      <c r="F73" s="10" t="s">
        <v>400</v>
      </c>
      <c r="G73" s="10" t="s">
        <v>73</v>
      </c>
      <c r="H73" s="35" t="s">
        <v>401</v>
      </c>
      <c r="I73" s="35" t="s">
        <v>178</v>
      </c>
      <c r="J73" s="13">
        <f>K73+L73+M73+N73</f>
        <v>20607</v>
      </c>
      <c r="K73" s="10">
        <v>5000</v>
      </c>
      <c r="L73" s="10">
        <v>3000</v>
      </c>
      <c r="M73" s="10">
        <v>12607</v>
      </c>
      <c r="N73" s="10">
        <v>0</v>
      </c>
      <c r="O73" s="44">
        <f>P73/J73*100%</f>
        <v>0.699956325520454</v>
      </c>
      <c r="P73" s="10">
        <v>14424</v>
      </c>
      <c r="Q73" s="13">
        <f>R73+S73+T73+U73</f>
        <v>10181</v>
      </c>
      <c r="R73" s="10">
        <v>5000</v>
      </c>
      <c r="S73" s="10">
        <v>3000</v>
      </c>
      <c r="T73" s="10">
        <v>2181</v>
      </c>
      <c r="U73" s="10">
        <v>0</v>
      </c>
      <c r="V73" s="13">
        <f>W73+X73+Y73+Z73</f>
        <v>9850</v>
      </c>
      <c r="W73" s="10">
        <v>4669</v>
      </c>
      <c r="X73" s="10">
        <v>3000</v>
      </c>
      <c r="Y73" s="10">
        <v>2181</v>
      </c>
      <c r="Z73" s="10">
        <v>0</v>
      </c>
      <c r="AA73" s="13">
        <f>AB73+AC73+AD73+AG73+AJ73+AK73</f>
        <v>1331</v>
      </c>
      <c r="AB73" s="10">
        <v>331</v>
      </c>
      <c r="AC73" s="10">
        <v>0</v>
      </c>
      <c r="AD73" s="13">
        <f>AE73+AF73</f>
        <v>0</v>
      </c>
      <c r="AE73" s="10">
        <v>0</v>
      </c>
      <c r="AF73" s="10">
        <v>0</v>
      </c>
      <c r="AG73" s="13">
        <f>AH73+AI73</f>
        <v>1000</v>
      </c>
      <c r="AH73" s="10">
        <v>1000</v>
      </c>
      <c r="AI73" s="10">
        <v>0</v>
      </c>
      <c r="AJ73" s="10">
        <v>0</v>
      </c>
      <c r="AK73" s="10">
        <v>0</v>
      </c>
      <c r="AL73" s="10" t="s">
        <v>402</v>
      </c>
      <c r="AM73" s="13">
        <f>AN73+AO73+AP73</f>
        <v>395</v>
      </c>
      <c r="AN73" s="10">
        <v>80</v>
      </c>
      <c r="AO73" s="10">
        <v>150</v>
      </c>
      <c r="AP73" s="10">
        <v>165</v>
      </c>
      <c r="AQ73" s="10" t="s">
        <v>402</v>
      </c>
      <c r="AR73" s="13">
        <f>AS73+AT73+AU73</f>
        <v>445</v>
      </c>
      <c r="AS73" s="10">
        <v>160</v>
      </c>
      <c r="AT73" s="10">
        <v>165</v>
      </c>
      <c r="AU73" s="10">
        <v>120</v>
      </c>
      <c r="AV73" s="10" t="s">
        <v>402</v>
      </c>
      <c r="AW73" s="13">
        <f>AX73+AY73+AZ73</f>
        <v>491</v>
      </c>
      <c r="AX73" s="10">
        <v>170</v>
      </c>
      <c r="AY73" s="10">
        <v>171</v>
      </c>
      <c r="AZ73" s="10">
        <v>150</v>
      </c>
      <c r="BA73" s="10"/>
      <c r="BB73" s="13">
        <f>BC73+BD73+BE73</f>
        <v>0</v>
      </c>
      <c r="BC73" s="10">
        <v>0</v>
      </c>
      <c r="BD73" s="10">
        <v>0</v>
      </c>
      <c r="BE73" s="10">
        <v>0</v>
      </c>
      <c r="BF73" s="11" t="s">
        <v>403</v>
      </c>
      <c r="BG73" s="11" t="s">
        <v>79</v>
      </c>
      <c r="BH73" s="10" t="s">
        <v>80</v>
      </c>
      <c r="BI73" s="10"/>
      <c r="BJ73" s="59" t="s">
        <v>404</v>
      </c>
      <c r="BK73" s="10" t="s">
        <v>390</v>
      </c>
      <c r="BL73" s="10" t="s">
        <v>382</v>
      </c>
    </row>
    <row r="74" s="2" customFormat="1" ht="215" customHeight="1" spans="1:64">
      <c r="A74" s="9">
        <v>42</v>
      </c>
      <c r="B74" s="10" t="s">
        <v>405</v>
      </c>
      <c r="C74" s="10" t="s">
        <v>382</v>
      </c>
      <c r="D74" s="10" t="s">
        <v>383</v>
      </c>
      <c r="E74" s="11" t="s">
        <v>406</v>
      </c>
      <c r="F74" s="69" t="s">
        <v>72</v>
      </c>
      <c r="G74" s="10" t="s">
        <v>73</v>
      </c>
      <c r="H74" s="35" t="s">
        <v>85</v>
      </c>
      <c r="I74" s="35" t="s">
        <v>177</v>
      </c>
      <c r="J74" s="13">
        <f>K74+L74+M74+N74</f>
        <v>1200</v>
      </c>
      <c r="K74" s="10">
        <v>0</v>
      </c>
      <c r="L74" s="10">
        <v>155</v>
      </c>
      <c r="M74" s="10">
        <v>1045</v>
      </c>
      <c r="N74" s="10">
        <v>0</v>
      </c>
      <c r="O74" s="44">
        <f>P74/J74*100%</f>
        <v>0.5</v>
      </c>
      <c r="P74" s="10">
        <v>600</v>
      </c>
      <c r="Q74" s="13">
        <f>R74+S74+T74+U74</f>
        <v>446</v>
      </c>
      <c r="R74" s="10">
        <v>0</v>
      </c>
      <c r="S74" s="10">
        <v>155</v>
      </c>
      <c r="T74" s="10">
        <v>291</v>
      </c>
      <c r="U74" s="10">
        <v>0</v>
      </c>
      <c r="V74" s="13">
        <f>W74+X74+Y74+Z74</f>
        <v>409</v>
      </c>
      <c r="W74" s="10">
        <v>0</v>
      </c>
      <c r="X74" s="10">
        <v>118</v>
      </c>
      <c r="Y74" s="10">
        <v>291</v>
      </c>
      <c r="Z74" s="10">
        <v>0</v>
      </c>
      <c r="AA74" s="13">
        <f>AB74+AC74+AD74+AG74+AJ74+AK74</f>
        <v>287</v>
      </c>
      <c r="AB74" s="10">
        <v>0</v>
      </c>
      <c r="AC74" s="10">
        <v>37</v>
      </c>
      <c r="AD74" s="13">
        <f>AE74+AF74</f>
        <v>250</v>
      </c>
      <c r="AE74" s="10">
        <v>0</v>
      </c>
      <c r="AF74" s="10">
        <v>250</v>
      </c>
      <c r="AG74" s="13">
        <f>AH74+AI74</f>
        <v>0</v>
      </c>
      <c r="AH74" s="10">
        <v>0</v>
      </c>
      <c r="AI74" s="10">
        <v>0</v>
      </c>
      <c r="AJ74" s="10">
        <v>0</v>
      </c>
      <c r="AK74" s="10">
        <v>0</v>
      </c>
      <c r="AL74" s="10" t="s">
        <v>407</v>
      </c>
      <c r="AM74" s="13">
        <f>AN74+AO74+AP74</f>
        <v>97</v>
      </c>
      <c r="AN74" s="10">
        <v>40</v>
      </c>
      <c r="AO74" s="10">
        <v>0</v>
      </c>
      <c r="AP74" s="10">
        <v>57</v>
      </c>
      <c r="AQ74" s="10" t="s">
        <v>407</v>
      </c>
      <c r="AR74" s="13">
        <f>AS74+AT74+AU74</f>
        <v>190</v>
      </c>
      <c r="AS74" s="10">
        <v>80</v>
      </c>
      <c r="AT74" s="10">
        <v>110</v>
      </c>
      <c r="AU74" s="10">
        <v>0</v>
      </c>
      <c r="AV74" s="10"/>
      <c r="AW74" s="13">
        <f>AX74+AY74+AZ74</f>
        <v>0</v>
      </c>
      <c r="AX74" s="10">
        <v>0</v>
      </c>
      <c r="AY74" s="10">
        <v>0</v>
      </c>
      <c r="AZ74" s="10">
        <v>0</v>
      </c>
      <c r="BA74" s="10"/>
      <c r="BB74" s="13">
        <f>BC74+BD74+BE74</f>
        <v>0</v>
      </c>
      <c r="BC74" s="10">
        <v>0</v>
      </c>
      <c r="BD74" s="10">
        <v>0</v>
      </c>
      <c r="BE74" s="10">
        <v>0</v>
      </c>
      <c r="BF74" s="64" t="s">
        <v>408</v>
      </c>
      <c r="BG74" s="64" t="s">
        <v>79</v>
      </c>
      <c r="BH74" s="10" t="s">
        <v>80</v>
      </c>
      <c r="BI74" s="10" t="s">
        <v>81</v>
      </c>
      <c r="BJ74" s="59" t="s">
        <v>409</v>
      </c>
      <c r="BK74" s="10" t="s">
        <v>390</v>
      </c>
      <c r="BL74" s="10" t="s">
        <v>382</v>
      </c>
    </row>
    <row r="75" s="2" customFormat="1" ht="68" customHeight="1" spans="1:64">
      <c r="A75" s="9" t="s">
        <v>410</v>
      </c>
      <c r="B75" s="11" t="s">
        <v>411</v>
      </c>
      <c r="C75" s="11"/>
      <c r="D75" s="11"/>
      <c r="E75" s="11"/>
      <c r="F75" s="11"/>
      <c r="G75" s="11"/>
      <c r="H75" s="9"/>
      <c r="I75" s="9"/>
      <c r="J75" s="13">
        <f>J76+J82</f>
        <v>8300</v>
      </c>
      <c r="K75" s="13">
        <f t="shared" ref="K75:BF75" si="126">K76+K82</f>
        <v>1960</v>
      </c>
      <c r="L75" s="13">
        <f>L76+L82</f>
        <v>0</v>
      </c>
      <c r="M75" s="13">
        <f>M76+M82</f>
        <v>6340</v>
      </c>
      <c r="N75" s="13">
        <f>N76+N82</f>
        <v>0</v>
      </c>
      <c r="O75" s="44">
        <f>P75/J75*100%</f>
        <v>0.164819277108434</v>
      </c>
      <c r="P75" s="13">
        <f>P76+P82</f>
        <v>1368</v>
      </c>
      <c r="Q75" s="13">
        <f>Q76+Q82</f>
        <v>2252</v>
      </c>
      <c r="R75" s="13">
        <f>R76+R82</f>
        <v>1500</v>
      </c>
      <c r="S75" s="13">
        <f>S76+S82</f>
        <v>0</v>
      </c>
      <c r="T75" s="13">
        <f>T76+T82</f>
        <v>752</v>
      </c>
      <c r="U75" s="13">
        <f>U76+U82</f>
        <v>0</v>
      </c>
      <c r="V75" s="13">
        <f>V76+V82</f>
        <v>703</v>
      </c>
      <c r="W75" s="13">
        <f>W76+W82</f>
        <v>0</v>
      </c>
      <c r="X75" s="13">
        <f>X76+X82</f>
        <v>0</v>
      </c>
      <c r="Y75" s="13">
        <f>Y76+Y82</f>
        <v>703</v>
      </c>
      <c r="Z75" s="13">
        <f>Z76+Z82</f>
        <v>0</v>
      </c>
      <c r="AA75" s="13">
        <f>AA76+AA82</f>
        <v>4750</v>
      </c>
      <c r="AB75" s="13">
        <f>AB76+AB82</f>
        <v>1500</v>
      </c>
      <c r="AC75" s="13">
        <f>AC76+AC82</f>
        <v>0</v>
      </c>
      <c r="AD75" s="13">
        <f>AD76+AD82</f>
        <v>850</v>
      </c>
      <c r="AE75" s="13">
        <f>AE76+AE82</f>
        <v>0</v>
      </c>
      <c r="AF75" s="13">
        <f>AF76+AF82</f>
        <v>850</v>
      </c>
      <c r="AG75" s="13">
        <f>AG76+AG82</f>
        <v>2400</v>
      </c>
      <c r="AH75" s="13">
        <f>AH76+AH82</f>
        <v>2400</v>
      </c>
      <c r="AI75" s="13">
        <f>AI76+AI82</f>
        <v>0</v>
      </c>
      <c r="AJ75" s="13">
        <f>AJ76+AJ82</f>
        <v>0</v>
      </c>
      <c r="AK75" s="13">
        <f>AK76+AK82</f>
        <v>0</v>
      </c>
      <c r="AL75" s="13" t="e">
        <f>AL76+AL82</f>
        <v>#VALUE!</v>
      </c>
      <c r="AM75" s="13">
        <f>AM76+AM82</f>
        <v>175</v>
      </c>
      <c r="AN75" s="13">
        <f>AN76+AN82</f>
        <v>75</v>
      </c>
      <c r="AO75" s="13">
        <f>AO76+AO82</f>
        <v>0</v>
      </c>
      <c r="AP75" s="13">
        <f>AP76+AP82</f>
        <v>100</v>
      </c>
      <c r="AQ75" s="13" t="e">
        <f>AQ76+AQ82</f>
        <v>#VALUE!</v>
      </c>
      <c r="AR75" s="13">
        <f>AR76+AR82</f>
        <v>1535</v>
      </c>
      <c r="AS75" s="13">
        <f>AS76+AS82</f>
        <v>240</v>
      </c>
      <c r="AT75" s="13">
        <f>AT76+AT82</f>
        <v>340</v>
      </c>
      <c r="AU75" s="13">
        <f>AU76+AU82</f>
        <v>955</v>
      </c>
      <c r="AV75" s="13" t="e">
        <f>AV76+AV82</f>
        <v>#VALUE!</v>
      </c>
      <c r="AW75" s="13">
        <f>AW76+AW82</f>
        <v>1490</v>
      </c>
      <c r="AX75" s="13">
        <f>AX76+AX82</f>
        <v>290</v>
      </c>
      <c r="AY75" s="13">
        <f>AY76+AY82</f>
        <v>740</v>
      </c>
      <c r="AZ75" s="13">
        <f>AZ76+AZ82</f>
        <v>460</v>
      </c>
      <c r="BA75" s="13" t="e">
        <f>BA76+BA82</f>
        <v>#VALUE!</v>
      </c>
      <c r="BB75" s="13">
        <f>BB76+BB82</f>
        <v>1550</v>
      </c>
      <c r="BC75" s="13">
        <f>BC76+BC82</f>
        <v>460</v>
      </c>
      <c r="BD75" s="13">
        <f>BD76+BD82</f>
        <v>540</v>
      </c>
      <c r="BE75" s="13">
        <f>BE76+BE82</f>
        <v>550</v>
      </c>
      <c r="BF75" s="11"/>
      <c r="BG75" s="11"/>
      <c r="BH75" s="10"/>
      <c r="BI75" s="10"/>
      <c r="BJ75" s="59"/>
      <c r="BK75" s="60"/>
      <c r="BL75" s="60"/>
    </row>
    <row r="76" s="2" customFormat="1" ht="68" customHeight="1" spans="1:64">
      <c r="A76" s="9"/>
      <c r="B76" s="10" t="s">
        <v>412</v>
      </c>
      <c r="C76" s="10"/>
      <c r="D76" s="10"/>
      <c r="E76" s="10"/>
      <c r="F76" s="10"/>
      <c r="G76" s="10"/>
      <c r="H76" s="9"/>
      <c r="I76" s="9"/>
      <c r="J76" s="13">
        <f>J77+J78+J79+J80+J81</f>
        <v>6163</v>
      </c>
      <c r="K76" s="13">
        <f t="shared" ref="K76:BF76" si="127">K77+K78+K79+K80+K81</f>
        <v>1960</v>
      </c>
      <c r="L76" s="13">
        <f>L77+L78+L79+L80+L81</f>
        <v>0</v>
      </c>
      <c r="M76" s="13">
        <f>M77+M78+M79+M80+M81</f>
        <v>4203</v>
      </c>
      <c r="N76" s="13">
        <f>N77+N78+N79+N80+N81</f>
        <v>0</v>
      </c>
      <c r="O76" s="44">
        <f>P76/J76*100%</f>
        <v>0</v>
      </c>
      <c r="P76" s="13">
        <f>P77+P78+P79+P80+P81</f>
        <v>0</v>
      </c>
      <c r="Q76" s="13">
        <f>Q77+Q78+Q79+Q80+Q81</f>
        <v>1555</v>
      </c>
      <c r="R76" s="13">
        <f>R77+R78+R79+R80+R81</f>
        <v>1500</v>
      </c>
      <c r="S76" s="13">
        <f>S77+S78+S79+S80+S81</f>
        <v>0</v>
      </c>
      <c r="T76" s="13">
        <f>T77+T78+T79+T80+T81</f>
        <v>55</v>
      </c>
      <c r="U76" s="13">
        <f>U77+U78+U79+U80+U81</f>
        <v>0</v>
      </c>
      <c r="V76" s="13">
        <f>V77+V78+V79+V80+V81</f>
        <v>55</v>
      </c>
      <c r="W76" s="13">
        <f>W77+W78+W79+W80+W81</f>
        <v>0</v>
      </c>
      <c r="X76" s="13">
        <f>X77+X78+X79+X80+X81</f>
        <v>0</v>
      </c>
      <c r="Y76" s="13">
        <f>Y77+Y78+Y79+Y80+Y81</f>
        <v>55</v>
      </c>
      <c r="Z76" s="13">
        <f>Z77+Z78+Z79+Z80+Z81</f>
        <v>0</v>
      </c>
      <c r="AA76" s="13">
        <f>AA77+AA78+AA79+AA80+AA81</f>
        <v>4100</v>
      </c>
      <c r="AB76" s="13">
        <f>AB77+AB78+AB79+AB80+AB81</f>
        <v>1500</v>
      </c>
      <c r="AC76" s="13">
        <f>AC77+AC78+AC79+AC80+AC81</f>
        <v>0</v>
      </c>
      <c r="AD76" s="13">
        <f>AD77+AD78+AD79+AD80+AD81</f>
        <v>600</v>
      </c>
      <c r="AE76" s="13">
        <f>AE77+AE78+AE79+AE80+AE81</f>
        <v>0</v>
      </c>
      <c r="AF76" s="13">
        <f>AF77+AF78+AF79+AF80+AF81</f>
        <v>600</v>
      </c>
      <c r="AG76" s="13">
        <f>AG77+AG78+AG79+AG80+AG81</f>
        <v>2000</v>
      </c>
      <c r="AH76" s="13">
        <f>AH77+AH78+AH79+AH80+AH81</f>
        <v>2000</v>
      </c>
      <c r="AI76" s="13">
        <f>AI77+AI78+AI79+AI80+AI81</f>
        <v>0</v>
      </c>
      <c r="AJ76" s="13">
        <f>AJ77+AJ78+AJ79+AJ80+AJ81</f>
        <v>0</v>
      </c>
      <c r="AK76" s="13">
        <f>AK77+AK78+AK79+AK80+AK81</f>
        <v>0</v>
      </c>
      <c r="AL76" s="13" t="e">
        <f>AL77+AL78+AL79+AL80+AL81</f>
        <v>#VALUE!</v>
      </c>
      <c r="AM76" s="13">
        <f>AM77+AM78+AM79+AM80+AM81</f>
        <v>0</v>
      </c>
      <c r="AN76" s="13">
        <f>AN77+AN78+AN79+AN80+AN81</f>
        <v>0</v>
      </c>
      <c r="AO76" s="13">
        <f>AO77+AO78+AO79+AO80+AO81</f>
        <v>0</v>
      </c>
      <c r="AP76" s="13">
        <f>AP77+AP78+AP79+AP80+AP81</f>
        <v>0</v>
      </c>
      <c r="AQ76" s="13" t="e">
        <f>AQ77+AQ78+AQ79+AQ80+AQ81</f>
        <v>#VALUE!</v>
      </c>
      <c r="AR76" s="13">
        <f>AR77+AR78+AR79+AR80+AR81</f>
        <v>1060</v>
      </c>
      <c r="AS76" s="13">
        <f>AS77+AS78+AS79+AS80+AS81</f>
        <v>55</v>
      </c>
      <c r="AT76" s="13">
        <f>AT77+AT78+AT79+AT80+AT81</f>
        <v>150</v>
      </c>
      <c r="AU76" s="13">
        <f>AU77+AU78+AU79+AU80+AU81</f>
        <v>855</v>
      </c>
      <c r="AV76" s="13" t="e">
        <f>AV77+AV78+AV79+AV80+AV81</f>
        <v>#VALUE!</v>
      </c>
      <c r="AW76" s="13">
        <f>AW77+AW78+AW79+AW80+AW81</f>
        <v>1490</v>
      </c>
      <c r="AX76" s="13">
        <f>AX77+AX78+AX79+AX80+AX81</f>
        <v>290</v>
      </c>
      <c r="AY76" s="13">
        <f>AY77+AY78+AY79+AY80+AY81</f>
        <v>740</v>
      </c>
      <c r="AZ76" s="13">
        <f>AZ77+AZ78+AZ79+AZ80+AZ81</f>
        <v>460</v>
      </c>
      <c r="BA76" s="13" t="e">
        <f>BA77+BA78+BA79+BA80+BA81</f>
        <v>#VALUE!</v>
      </c>
      <c r="BB76" s="13">
        <f>BB77+BB78+BB79+BB80+BB81</f>
        <v>1550</v>
      </c>
      <c r="BC76" s="13">
        <f>BC77+BC78+BC79+BC80+BC81</f>
        <v>460</v>
      </c>
      <c r="BD76" s="13">
        <f>BD77+BD78+BD79+BD80+BD81</f>
        <v>540</v>
      </c>
      <c r="BE76" s="13">
        <f>BE77+BE78+BE79+BE80+BE81</f>
        <v>550</v>
      </c>
      <c r="BF76" s="58"/>
      <c r="BG76" s="11"/>
      <c r="BH76" s="10"/>
      <c r="BI76" s="10"/>
      <c r="BJ76" s="59"/>
      <c r="BK76" s="60"/>
      <c r="BL76" s="60"/>
    </row>
    <row r="77" s="2" customFormat="1" ht="283" customHeight="1" spans="1:64">
      <c r="A77" s="9">
        <v>43</v>
      </c>
      <c r="B77" s="14" t="s">
        <v>413</v>
      </c>
      <c r="C77" s="14" t="s">
        <v>414</v>
      </c>
      <c r="D77" s="14" t="s">
        <v>415</v>
      </c>
      <c r="E77" s="27" t="s">
        <v>416</v>
      </c>
      <c r="F77" s="14" t="s">
        <v>417</v>
      </c>
      <c r="G77" s="14" t="s">
        <v>125</v>
      </c>
      <c r="H77" s="70" t="s">
        <v>75</v>
      </c>
      <c r="I77" s="70" t="s">
        <v>146</v>
      </c>
      <c r="J77" s="13">
        <f t="shared" ref="J77:J81" si="128">K77+L77+M77+N77</f>
        <v>1960</v>
      </c>
      <c r="K77" s="14">
        <v>1960</v>
      </c>
      <c r="L77" s="14">
        <v>0</v>
      </c>
      <c r="M77" s="14">
        <v>0</v>
      </c>
      <c r="N77" s="14">
        <v>0</v>
      </c>
      <c r="O77" s="44">
        <f>P77/J77*100%</f>
        <v>0</v>
      </c>
      <c r="P77" s="14">
        <v>0</v>
      </c>
      <c r="Q77" s="13">
        <f t="shared" ref="Q77:Q81" si="129">R77+S77+T77+U77</f>
        <v>1500</v>
      </c>
      <c r="R77" s="14">
        <v>1500</v>
      </c>
      <c r="S77" s="14">
        <v>0</v>
      </c>
      <c r="T77" s="14">
        <v>0</v>
      </c>
      <c r="U77" s="14">
        <v>0</v>
      </c>
      <c r="V77" s="13">
        <f t="shared" ref="V77:V81" si="130">W77+X77+Y77+Z77</f>
        <v>0</v>
      </c>
      <c r="W77" s="14">
        <v>0</v>
      </c>
      <c r="X77" s="14">
        <v>0</v>
      </c>
      <c r="Y77" s="14">
        <v>0</v>
      </c>
      <c r="Z77" s="14">
        <v>0</v>
      </c>
      <c r="AA77" s="13">
        <f t="shared" ref="AA77:AA81" si="131">AB77+AC77+AD77+AG77+AJ77+AK77</f>
        <v>1500</v>
      </c>
      <c r="AB77" s="14">
        <v>1500</v>
      </c>
      <c r="AC77" s="14">
        <v>0</v>
      </c>
      <c r="AD77" s="13">
        <f t="shared" ref="AD77:AD81" si="132">AE77+AF77</f>
        <v>0</v>
      </c>
      <c r="AE77" s="14">
        <v>0</v>
      </c>
      <c r="AF77" s="14">
        <v>0</v>
      </c>
      <c r="AG77" s="13">
        <f t="shared" ref="AG77:AG81" si="133">AH77+AI77</f>
        <v>0</v>
      </c>
      <c r="AH77" s="14">
        <v>0</v>
      </c>
      <c r="AI77" s="14">
        <v>0</v>
      </c>
      <c r="AJ77" s="14">
        <v>0</v>
      </c>
      <c r="AK77" s="14">
        <v>0</v>
      </c>
      <c r="AL77" s="14" t="s">
        <v>418</v>
      </c>
      <c r="AM77" s="13">
        <f t="shared" ref="AM77:AM81" si="134">AN77+AO77+AP77</f>
        <v>0</v>
      </c>
      <c r="AN77" s="14">
        <v>0</v>
      </c>
      <c r="AO77" s="14">
        <v>0</v>
      </c>
      <c r="AP77" s="14">
        <v>0</v>
      </c>
      <c r="AQ77" s="14" t="s">
        <v>419</v>
      </c>
      <c r="AR77" s="13">
        <f t="shared" ref="AR77:AR81" si="135">AS77+AT77+AU77</f>
        <v>500</v>
      </c>
      <c r="AS77" s="14">
        <v>0</v>
      </c>
      <c r="AT77" s="14">
        <v>0</v>
      </c>
      <c r="AU77" s="14">
        <v>500</v>
      </c>
      <c r="AV77" s="14" t="s">
        <v>420</v>
      </c>
      <c r="AW77" s="13">
        <f t="shared" ref="AW77:AW81" si="136">AX77+AY77+AZ77</f>
        <v>450</v>
      </c>
      <c r="AX77" s="14">
        <v>150</v>
      </c>
      <c r="AY77" s="14">
        <v>140</v>
      </c>
      <c r="AZ77" s="14">
        <v>160</v>
      </c>
      <c r="BA77" s="14" t="s">
        <v>421</v>
      </c>
      <c r="BB77" s="13">
        <f t="shared" ref="BB77:BB81" si="137">BC77+BD77+BE77</f>
        <v>550</v>
      </c>
      <c r="BC77" s="14">
        <v>160</v>
      </c>
      <c r="BD77" s="14">
        <v>190</v>
      </c>
      <c r="BE77" s="14">
        <v>200</v>
      </c>
      <c r="BF77" s="27" t="s">
        <v>422</v>
      </c>
      <c r="BG77" s="27" t="s">
        <v>79</v>
      </c>
      <c r="BH77" s="14" t="s">
        <v>130</v>
      </c>
      <c r="BI77" s="14"/>
      <c r="BJ77" s="39" t="s">
        <v>423</v>
      </c>
      <c r="BK77" s="14" t="s">
        <v>424</v>
      </c>
      <c r="BL77" s="14" t="s">
        <v>414</v>
      </c>
    </row>
    <row r="78" s="2" customFormat="1" ht="182" customHeight="1" spans="1:64">
      <c r="A78" s="9">
        <v>44</v>
      </c>
      <c r="B78" s="14" t="s">
        <v>425</v>
      </c>
      <c r="C78" s="14" t="s">
        <v>414</v>
      </c>
      <c r="D78" s="14" t="s">
        <v>415</v>
      </c>
      <c r="E78" s="27" t="s">
        <v>426</v>
      </c>
      <c r="F78" s="14" t="s">
        <v>427</v>
      </c>
      <c r="G78" s="14" t="s">
        <v>125</v>
      </c>
      <c r="H78" s="70" t="s">
        <v>177</v>
      </c>
      <c r="I78" s="70" t="s">
        <v>178</v>
      </c>
      <c r="J78" s="13">
        <f>K78+L78+M78+N78</f>
        <v>756</v>
      </c>
      <c r="K78" s="14">
        <v>0</v>
      </c>
      <c r="L78" s="14">
        <v>0</v>
      </c>
      <c r="M78" s="14">
        <v>756</v>
      </c>
      <c r="N78" s="14">
        <v>0</v>
      </c>
      <c r="O78" s="44">
        <f>P78/J78*100%</f>
        <v>0</v>
      </c>
      <c r="P78" s="14">
        <v>0</v>
      </c>
      <c r="Q78" s="13">
        <f>R78+S78+T78+U78</f>
        <v>0</v>
      </c>
      <c r="R78" s="14">
        <v>0</v>
      </c>
      <c r="S78" s="14">
        <v>0</v>
      </c>
      <c r="T78" s="14">
        <v>0</v>
      </c>
      <c r="U78" s="14">
        <v>0</v>
      </c>
      <c r="V78" s="13">
        <f>W78+X78+Y78+Z78</f>
        <v>0</v>
      </c>
      <c r="W78" s="14">
        <v>0</v>
      </c>
      <c r="X78" s="14">
        <v>0</v>
      </c>
      <c r="Y78" s="14">
        <v>0</v>
      </c>
      <c r="Z78" s="14">
        <v>0</v>
      </c>
      <c r="AA78" s="13">
        <f>AB78+AC78+AD78+AG78+AJ78+AK78</f>
        <v>400</v>
      </c>
      <c r="AB78" s="14">
        <v>0</v>
      </c>
      <c r="AC78" s="14">
        <v>0</v>
      </c>
      <c r="AD78" s="13">
        <f>AE78+AF78</f>
        <v>400</v>
      </c>
      <c r="AE78" s="14">
        <v>0</v>
      </c>
      <c r="AF78" s="14">
        <v>400</v>
      </c>
      <c r="AG78" s="13">
        <f>AH78+AI78</f>
        <v>0</v>
      </c>
      <c r="AH78" s="14">
        <v>0</v>
      </c>
      <c r="AI78" s="14">
        <v>0</v>
      </c>
      <c r="AJ78" s="14">
        <v>0</v>
      </c>
      <c r="AK78" s="14">
        <v>0</v>
      </c>
      <c r="AL78" s="14" t="s">
        <v>428</v>
      </c>
      <c r="AM78" s="13">
        <f>AN78+AO78+AP78</f>
        <v>0</v>
      </c>
      <c r="AN78" s="14">
        <v>0</v>
      </c>
      <c r="AO78" s="14">
        <v>0</v>
      </c>
      <c r="AP78" s="14">
        <v>0</v>
      </c>
      <c r="AQ78" s="14" t="s">
        <v>429</v>
      </c>
      <c r="AR78" s="13">
        <f>AS78+AT78+AU78</f>
        <v>200</v>
      </c>
      <c r="AS78" s="14">
        <v>0</v>
      </c>
      <c r="AT78" s="14">
        <v>100</v>
      </c>
      <c r="AU78" s="14">
        <v>100</v>
      </c>
      <c r="AV78" s="14" t="s">
        <v>430</v>
      </c>
      <c r="AW78" s="13">
        <f>AX78+AY78+AZ78</f>
        <v>150</v>
      </c>
      <c r="AX78" s="14">
        <v>50</v>
      </c>
      <c r="AY78" s="14">
        <v>50</v>
      </c>
      <c r="AZ78" s="14">
        <v>50</v>
      </c>
      <c r="BA78" s="14" t="s">
        <v>431</v>
      </c>
      <c r="BB78" s="13">
        <f>BC78+BD78+BE78</f>
        <v>50</v>
      </c>
      <c r="BC78" s="14">
        <v>50</v>
      </c>
      <c r="BD78" s="14">
        <v>0</v>
      </c>
      <c r="BE78" s="14">
        <v>0</v>
      </c>
      <c r="BF78" s="27" t="s">
        <v>432</v>
      </c>
      <c r="BG78" s="27" t="s">
        <v>79</v>
      </c>
      <c r="BH78" s="14" t="s">
        <v>130</v>
      </c>
      <c r="BI78" s="14" t="s">
        <v>131</v>
      </c>
      <c r="BJ78" s="39" t="s">
        <v>87</v>
      </c>
      <c r="BK78" s="14" t="s">
        <v>433</v>
      </c>
      <c r="BL78" s="14" t="s">
        <v>414</v>
      </c>
    </row>
    <row r="79" s="2" customFormat="1" ht="189" customHeight="1" spans="1:64">
      <c r="A79" s="9">
        <v>45</v>
      </c>
      <c r="B79" s="14" t="s">
        <v>434</v>
      </c>
      <c r="C79" s="14" t="s">
        <v>414</v>
      </c>
      <c r="D79" s="14" t="s">
        <v>415</v>
      </c>
      <c r="E79" s="27" t="s">
        <v>435</v>
      </c>
      <c r="F79" s="14" t="s">
        <v>436</v>
      </c>
      <c r="G79" s="14" t="s">
        <v>125</v>
      </c>
      <c r="H79" s="70" t="s">
        <v>91</v>
      </c>
      <c r="I79" s="70" t="s">
        <v>325</v>
      </c>
      <c r="J79" s="13">
        <f>K79+L79+M79+N79</f>
        <v>269</v>
      </c>
      <c r="K79" s="14">
        <v>0</v>
      </c>
      <c r="L79" s="14">
        <v>0</v>
      </c>
      <c r="M79" s="14">
        <v>269</v>
      </c>
      <c r="N79" s="14">
        <v>0</v>
      </c>
      <c r="O79" s="44">
        <f>P79/J79*100%</f>
        <v>0</v>
      </c>
      <c r="P79" s="14">
        <v>0</v>
      </c>
      <c r="Q79" s="13">
        <f>R79+S79+T79+U79</f>
        <v>0</v>
      </c>
      <c r="R79" s="14">
        <v>0</v>
      </c>
      <c r="S79" s="14">
        <v>0</v>
      </c>
      <c r="T79" s="14">
        <v>0</v>
      </c>
      <c r="U79" s="14">
        <v>0</v>
      </c>
      <c r="V79" s="13">
        <f>W79+X79+Y79+Z79</f>
        <v>0</v>
      </c>
      <c r="W79" s="14">
        <v>0</v>
      </c>
      <c r="X79" s="14">
        <v>0</v>
      </c>
      <c r="Y79" s="14">
        <v>0</v>
      </c>
      <c r="Z79" s="14">
        <v>0</v>
      </c>
      <c r="AA79" s="13">
        <f>AB79+AC79+AD79+AG79+AJ79+AK79</f>
        <v>200</v>
      </c>
      <c r="AB79" s="14">
        <v>0</v>
      </c>
      <c r="AC79" s="14">
        <v>0</v>
      </c>
      <c r="AD79" s="13">
        <f>AE79+AF79</f>
        <v>200</v>
      </c>
      <c r="AE79" s="14">
        <v>0</v>
      </c>
      <c r="AF79" s="14">
        <v>200</v>
      </c>
      <c r="AG79" s="13">
        <f>AH79+AI79</f>
        <v>0</v>
      </c>
      <c r="AH79" s="14">
        <v>0</v>
      </c>
      <c r="AI79" s="14">
        <v>0</v>
      </c>
      <c r="AJ79" s="14">
        <v>0</v>
      </c>
      <c r="AK79" s="14">
        <v>0</v>
      </c>
      <c r="AL79" s="14" t="s">
        <v>437</v>
      </c>
      <c r="AM79" s="13">
        <f>AN79+AO79+AP79</f>
        <v>0</v>
      </c>
      <c r="AN79" s="14">
        <v>0</v>
      </c>
      <c r="AO79" s="14">
        <v>0</v>
      </c>
      <c r="AP79" s="14">
        <v>0</v>
      </c>
      <c r="AQ79" s="14" t="s">
        <v>438</v>
      </c>
      <c r="AR79" s="13">
        <f>AS79+AT79+AU79</f>
        <v>160</v>
      </c>
      <c r="AS79" s="14">
        <v>55</v>
      </c>
      <c r="AT79" s="14">
        <v>50</v>
      </c>
      <c r="AU79" s="14">
        <v>55</v>
      </c>
      <c r="AV79" s="14" t="s">
        <v>193</v>
      </c>
      <c r="AW79" s="13">
        <f>AX79+AY79+AZ79</f>
        <v>40</v>
      </c>
      <c r="AX79" s="14">
        <v>40</v>
      </c>
      <c r="AY79" s="14">
        <v>0</v>
      </c>
      <c r="AZ79" s="14">
        <v>0</v>
      </c>
      <c r="BA79" s="14"/>
      <c r="BB79" s="13">
        <f>BC79+BD79+BE79</f>
        <v>0</v>
      </c>
      <c r="BC79" s="14">
        <v>0</v>
      </c>
      <c r="BD79" s="14">
        <v>0</v>
      </c>
      <c r="BE79" s="14">
        <v>0</v>
      </c>
      <c r="BF79" s="27" t="s">
        <v>187</v>
      </c>
      <c r="BG79" s="27" t="s">
        <v>79</v>
      </c>
      <c r="BH79" s="14" t="s">
        <v>130</v>
      </c>
      <c r="BI79" s="14" t="s">
        <v>341</v>
      </c>
      <c r="BJ79" s="39" t="s">
        <v>87</v>
      </c>
      <c r="BK79" s="14" t="s">
        <v>433</v>
      </c>
      <c r="BL79" s="14" t="s">
        <v>414</v>
      </c>
    </row>
    <row r="80" s="2" customFormat="1" ht="241" customHeight="1" spans="1:64">
      <c r="A80" s="9">
        <v>46</v>
      </c>
      <c r="B80" s="14" t="s">
        <v>439</v>
      </c>
      <c r="C80" s="14" t="s">
        <v>414</v>
      </c>
      <c r="D80" s="14" t="s">
        <v>415</v>
      </c>
      <c r="E80" s="15" t="s">
        <v>440</v>
      </c>
      <c r="F80" s="14" t="s">
        <v>441</v>
      </c>
      <c r="G80" s="14" t="s">
        <v>125</v>
      </c>
      <c r="H80" s="71" t="s">
        <v>75</v>
      </c>
      <c r="I80" s="71" t="s">
        <v>442</v>
      </c>
      <c r="J80" s="17">
        <f>K80+L80+M80+N80</f>
        <v>1228</v>
      </c>
      <c r="K80" s="14">
        <v>0</v>
      </c>
      <c r="L80" s="14">
        <v>0</v>
      </c>
      <c r="M80" s="14">
        <v>1228</v>
      </c>
      <c r="N80" s="14">
        <v>0</v>
      </c>
      <c r="O80" s="44">
        <f>P80/J80*100%</f>
        <v>0</v>
      </c>
      <c r="P80" s="14">
        <v>0</v>
      </c>
      <c r="Q80" s="17">
        <f>R80+S80+T80+U80</f>
        <v>55</v>
      </c>
      <c r="R80" s="14">
        <v>0</v>
      </c>
      <c r="S80" s="14">
        <v>0</v>
      </c>
      <c r="T80" s="14">
        <v>55</v>
      </c>
      <c r="U80" s="14">
        <v>0</v>
      </c>
      <c r="V80" s="17">
        <f>W80+X80+Y80+Z80</f>
        <v>55</v>
      </c>
      <c r="W80" s="14">
        <v>0</v>
      </c>
      <c r="X80" s="14">
        <v>0</v>
      </c>
      <c r="Y80" s="14">
        <v>55</v>
      </c>
      <c r="Z80" s="14">
        <v>0</v>
      </c>
      <c r="AA80" s="17">
        <f>AB80+AC80+AD80+AG80+AJ80+AK80</f>
        <v>500</v>
      </c>
      <c r="AB80" s="14">
        <v>0</v>
      </c>
      <c r="AC80" s="14">
        <v>0</v>
      </c>
      <c r="AD80" s="17">
        <f>AE80+AF80</f>
        <v>0</v>
      </c>
      <c r="AE80" s="14">
        <v>0</v>
      </c>
      <c r="AF80" s="14">
        <v>0</v>
      </c>
      <c r="AG80" s="17">
        <f>AH80+AI80</f>
        <v>500</v>
      </c>
      <c r="AH80" s="14">
        <v>500</v>
      </c>
      <c r="AI80" s="14">
        <v>0</v>
      </c>
      <c r="AJ80" s="14">
        <v>0</v>
      </c>
      <c r="AK80" s="14">
        <v>0</v>
      </c>
      <c r="AL80" s="14" t="s">
        <v>443</v>
      </c>
      <c r="AM80" s="17">
        <f>AN80+AO80+AP80</f>
        <v>0</v>
      </c>
      <c r="AN80" s="14">
        <v>0</v>
      </c>
      <c r="AO80" s="14">
        <v>0</v>
      </c>
      <c r="AP80" s="14">
        <v>0</v>
      </c>
      <c r="AQ80" s="17" t="s">
        <v>444</v>
      </c>
      <c r="AR80" s="17">
        <f>AS80+AT80+AU80</f>
        <v>200</v>
      </c>
      <c r="AS80" s="14">
        <v>0</v>
      </c>
      <c r="AT80" s="14">
        <v>0</v>
      </c>
      <c r="AU80" s="14">
        <v>200</v>
      </c>
      <c r="AV80" s="14" t="s">
        <v>181</v>
      </c>
      <c r="AW80" s="17">
        <f>AX80+AY80+AZ80</f>
        <v>150</v>
      </c>
      <c r="AX80" s="14">
        <v>50</v>
      </c>
      <c r="AY80" s="14">
        <v>50</v>
      </c>
      <c r="AZ80" s="14">
        <v>50</v>
      </c>
      <c r="BA80" s="14" t="s">
        <v>76</v>
      </c>
      <c r="BB80" s="17">
        <f>BC80+BD80+BE80</f>
        <v>150</v>
      </c>
      <c r="BC80" s="14">
        <v>50</v>
      </c>
      <c r="BD80" s="14">
        <v>50</v>
      </c>
      <c r="BE80" s="14">
        <v>50</v>
      </c>
      <c r="BF80" s="27" t="s">
        <v>445</v>
      </c>
      <c r="BG80" s="27" t="s">
        <v>79</v>
      </c>
      <c r="BH80" s="10" t="s">
        <v>130</v>
      </c>
      <c r="BI80" s="14" t="s">
        <v>131</v>
      </c>
      <c r="BJ80" s="27"/>
      <c r="BK80" s="73"/>
      <c r="BL80" s="73"/>
    </row>
    <row r="81" s="2" customFormat="1" ht="239" customHeight="1" spans="1:64">
      <c r="A81" s="9">
        <v>47</v>
      </c>
      <c r="B81" s="14" t="s">
        <v>446</v>
      </c>
      <c r="C81" s="14" t="s">
        <v>414</v>
      </c>
      <c r="D81" s="14" t="s">
        <v>415</v>
      </c>
      <c r="E81" s="15" t="s">
        <v>447</v>
      </c>
      <c r="F81" s="14" t="s">
        <v>417</v>
      </c>
      <c r="G81" s="14" t="s">
        <v>125</v>
      </c>
      <c r="H81" s="71" t="s">
        <v>104</v>
      </c>
      <c r="I81" s="71" t="s">
        <v>266</v>
      </c>
      <c r="J81" s="17">
        <f>K81+L81+M81+N81</f>
        <v>1950</v>
      </c>
      <c r="K81" s="14">
        <v>0</v>
      </c>
      <c r="L81" s="14">
        <v>0</v>
      </c>
      <c r="M81" s="14">
        <v>1950</v>
      </c>
      <c r="N81" s="14">
        <v>0</v>
      </c>
      <c r="O81" s="44">
        <f>P81/J81*100%</f>
        <v>0</v>
      </c>
      <c r="P81" s="14">
        <v>0</v>
      </c>
      <c r="Q81" s="17">
        <f>R81+S81+T81+U81</f>
        <v>0</v>
      </c>
      <c r="R81" s="14">
        <v>0</v>
      </c>
      <c r="S81" s="14">
        <v>0</v>
      </c>
      <c r="T81" s="14">
        <v>0</v>
      </c>
      <c r="U81" s="14">
        <v>0</v>
      </c>
      <c r="V81" s="17">
        <f>W81+X81+Y81+Z81</f>
        <v>0</v>
      </c>
      <c r="W81" s="14">
        <v>0</v>
      </c>
      <c r="X81" s="14">
        <v>0</v>
      </c>
      <c r="Y81" s="14">
        <v>0</v>
      </c>
      <c r="Z81" s="14">
        <v>0</v>
      </c>
      <c r="AA81" s="17">
        <f>AB81+AC81+AD81+AG81+AJ81+AK81</f>
        <v>1500</v>
      </c>
      <c r="AB81" s="14">
        <v>0</v>
      </c>
      <c r="AC81" s="14">
        <v>0</v>
      </c>
      <c r="AD81" s="17">
        <f>AE81+AF81</f>
        <v>0</v>
      </c>
      <c r="AE81" s="14">
        <v>0</v>
      </c>
      <c r="AF81" s="14">
        <v>0</v>
      </c>
      <c r="AG81" s="17">
        <f>AH81+AI81</f>
        <v>1500</v>
      </c>
      <c r="AH81" s="14">
        <v>1500</v>
      </c>
      <c r="AI81" s="14">
        <v>0</v>
      </c>
      <c r="AJ81" s="14">
        <v>0</v>
      </c>
      <c r="AK81" s="14">
        <v>0</v>
      </c>
      <c r="AL81" s="14"/>
      <c r="AM81" s="17">
        <f>AN81+AO81+AP81</f>
        <v>0</v>
      </c>
      <c r="AN81" s="14">
        <v>0</v>
      </c>
      <c r="AO81" s="14">
        <v>0</v>
      </c>
      <c r="AP81" s="14">
        <v>0</v>
      </c>
      <c r="AQ81" s="17" t="s">
        <v>448</v>
      </c>
      <c r="AR81" s="17">
        <f>AS81+AT81+AU81</f>
        <v>0</v>
      </c>
      <c r="AS81" s="14">
        <v>0</v>
      </c>
      <c r="AT81" s="14">
        <v>0</v>
      </c>
      <c r="AU81" s="14">
        <v>0</v>
      </c>
      <c r="AV81" s="14" t="s">
        <v>449</v>
      </c>
      <c r="AW81" s="17">
        <f>AX81+AY81+AZ81</f>
        <v>700</v>
      </c>
      <c r="AX81" s="14">
        <v>0</v>
      </c>
      <c r="AY81" s="14">
        <v>500</v>
      </c>
      <c r="AZ81" s="14">
        <v>200</v>
      </c>
      <c r="BA81" s="14" t="s">
        <v>450</v>
      </c>
      <c r="BB81" s="17">
        <f>BC81+BD81+BE81</f>
        <v>800</v>
      </c>
      <c r="BC81" s="14">
        <v>200</v>
      </c>
      <c r="BD81" s="14">
        <v>300</v>
      </c>
      <c r="BE81" s="14">
        <v>300</v>
      </c>
      <c r="BF81" s="27" t="s">
        <v>451</v>
      </c>
      <c r="BG81" s="27" t="s">
        <v>79</v>
      </c>
      <c r="BH81" s="10" t="s">
        <v>130</v>
      </c>
      <c r="BI81" s="14"/>
      <c r="BJ81" s="27"/>
      <c r="BK81" s="73" t="s">
        <v>415</v>
      </c>
      <c r="BL81" s="73"/>
    </row>
    <row r="82" s="2" customFormat="1" ht="68" customHeight="1" spans="1:64">
      <c r="A82" s="9"/>
      <c r="B82" s="10" t="s">
        <v>237</v>
      </c>
      <c r="C82" s="10"/>
      <c r="D82" s="10"/>
      <c r="E82" s="10"/>
      <c r="F82" s="10"/>
      <c r="G82" s="10"/>
      <c r="H82" s="9"/>
      <c r="I82" s="9"/>
      <c r="J82" s="13">
        <f>J83+J84+J85</f>
        <v>2137</v>
      </c>
      <c r="K82" s="13">
        <f t="shared" ref="K82:BF82" si="138">K83+K84+K85</f>
        <v>0</v>
      </c>
      <c r="L82" s="13">
        <f>L83+L84+L85</f>
        <v>0</v>
      </c>
      <c r="M82" s="13">
        <f>M83+M84+M85</f>
        <v>2137</v>
      </c>
      <c r="N82" s="13">
        <f>N83+N84+N85</f>
        <v>0</v>
      </c>
      <c r="O82" s="44">
        <f>P82/J82*100%</f>
        <v>0.640149742629855</v>
      </c>
      <c r="P82" s="13">
        <f>P83+P84+P85</f>
        <v>1368</v>
      </c>
      <c r="Q82" s="13">
        <f>Q83+Q84+Q85</f>
        <v>697</v>
      </c>
      <c r="R82" s="13">
        <f>R83+R84+R85</f>
        <v>0</v>
      </c>
      <c r="S82" s="13">
        <f>S83+S84+S85</f>
        <v>0</v>
      </c>
      <c r="T82" s="13">
        <f>T83+T84+T85</f>
        <v>697</v>
      </c>
      <c r="U82" s="13">
        <f>U83+U84+U85</f>
        <v>0</v>
      </c>
      <c r="V82" s="13">
        <f>V83+V84+V85</f>
        <v>648</v>
      </c>
      <c r="W82" s="13">
        <f>W83+W84+W85</f>
        <v>0</v>
      </c>
      <c r="X82" s="13">
        <f>X83+X84+X85</f>
        <v>0</v>
      </c>
      <c r="Y82" s="13">
        <f>Y83+Y84+Y85</f>
        <v>648</v>
      </c>
      <c r="Z82" s="13">
        <f>Z83+Z84+Z85</f>
        <v>0</v>
      </c>
      <c r="AA82" s="13">
        <f>AA83+AA84+AA85</f>
        <v>650</v>
      </c>
      <c r="AB82" s="13">
        <f>AB83+AB84+AB85</f>
        <v>0</v>
      </c>
      <c r="AC82" s="13">
        <f>AC83+AC84+AC85</f>
        <v>0</v>
      </c>
      <c r="AD82" s="13">
        <f>AD83+AD84+AD85</f>
        <v>250</v>
      </c>
      <c r="AE82" s="13">
        <f>AE83+AE84+AE85</f>
        <v>0</v>
      </c>
      <c r="AF82" s="13">
        <f>AF83+AF84+AF85</f>
        <v>250</v>
      </c>
      <c r="AG82" s="13">
        <f>AG83+AG84+AG85</f>
        <v>400</v>
      </c>
      <c r="AH82" s="13">
        <f>AH83+AH84+AH85</f>
        <v>400</v>
      </c>
      <c r="AI82" s="13">
        <f>AI83+AI84+AI85</f>
        <v>0</v>
      </c>
      <c r="AJ82" s="13">
        <f>AJ83+AJ84+AJ85</f>
        <v>0</v>
      </c>
      <c r="AK82" s="13">
        <f>AK83+AK84+AK85</f>
        <v>0</v>
      </c>
      <c r="AL82" s="13" t="e">
        <f>AL83+AL84+AL85</f>
        <v>#VALUE!</v>
      </c>
      <c r="AM82" s="13">
        <f>AM83+AM84+AM85</f>
        <v>175</v>
      </c>
      <c r="AN82" s="13">
        <f>AN83+AN84+AN85</f>
        <v>75</v>
      </c>
      <c r="AO82" s="13">
        <f>AO83+AO84+AO85</f>
        <v>0</v>
      </c>
      <c r="AP82" s="13">
        <f>AP83+AP84+AP85</f>
        <v>100</v>
      </c>
      <c r="AQ82" s="13" t="e">
        <f>AQ83+AQ84+AQ85</f>
        <v>#VALUE!</v>
      </c>
      <c r="AR82" s="13">
        <f>AR83+AR84+AR85</f>
        <v>475</v>
      </c>
      <c r="AS82" s="13">
        <f>AS83+AS84+AS85</f>
        <v>185</v>
      </c>
      <c r="AT82" s="13">
        <f>AT83+AT84+AT85</f>
        <v>190</v>
      </c>
      <c r="AU82" s="13">
        <f>AU83+AU84+AU85</f>
        <v>100</v>
      </c>
      <c r="AV82" s="13">
        <f>AV83+AV84+AV85</f>
        <v>0</v>
      </c>
      <c r="AW82" s="13">
        <f>AW83+AW84+AW85</f>
        <v>0</v>
      </c>
      <c r="AX82" s="13">
        <f>AX83+AX84+AX85</f>
        <v>0</v>
      </c>
      <c r="AY82" s="13">
        <f>AY83+AY84+AY85</f>
        <v>0</v>
      </c>
      <c r="AZ82" s="13">
        <f>AZ83+AZ84+AZ85</f>
        <v>0</v>
      </c>
      <c r="BA82" s="13">
        <f>BA83+BA84+BA85</f>
        <v>0</v>
      </c>
      <c r="BB82" s="13">
        <f>BB83+BB84+BB85</f>
        <v>0</v>
      </c>
      <c r="BC82" s="13">
        <f>BC83+BC84+BC85</f>
        <v>0</v>
      </c>
      <c r="BD82" s="13">
        <f>BD83+BD84+BD85</f>
        <v>0</v>
      </c>
      <c r="BE82" s="13">
        <f>BE83+BE84+BE85</f>
        <v>0</v>
      </c>
      <c r="BF82" s="11"/>
      <c r="BG82" s="11"/>
      <c r="BH82" s="10"/>
      <c r="BI82" s="10"/>
      <c r="BJ82" s="59"/>
      <c r="BK82" s="60"/>
      <c r="BL82" s="60"/>
    </row>
    <row r="83" s="2" customFormat="1" ht="194" customHeight="1" spans="1:64">
      <c r="A83" s="9">
        <v>48</v>
      </c>
      <c r="B83" s="14" t="s">
        <v>452</v>
      </c>
      <c r="C83" s="14" t="s">
        <v>414</v>
      </c>
      <c r="D83" s="14" t="s">
        <v>415</v>
      </c>
      <c r="E83" s="27" t="s">
        <v>453</v>
      </c>
      <c r="F83" s="14" t="s">
        <v>427</v>
      </c>
      <c r="G83" s="14" t="s">
        <v>73</v>
      </c>
      <c r="H83" s="70" t="s">
        <v>355</v>
      </c>
      <c r="I83" s="70" t="s">
        <v>75</v>
      </c>
      <c r="J83" s="13">
        <f t="shared" ref="J83:J85" si="139">K83+L83+M83+N83</f>
        <v>1479</v>
      </c>
      <c r="K83" s="14">
        <v>0</v>
      </c>
      <c r="L83" s="14">
        <v>0</v>
      </c>
      <c r="M83" s="14">
        <v>1479</v>
      </c>
      <c r="N83" s="14">
        <v>0</v>
      </c>
      <c r="O83" s="44">
        <f>P83/J83*100%</f>
        <v>0.59972954699121</v>
      </c>
      <c r="P83" s="14">
        <v>887</v>
      </c>
      <c r="Q83" s="13">
        <f t="shared" ref="Q83:Q85" si="140">R83+S83+T83+U83</f>
        <v>525</v>
      </c>
      <c r="R83" s="14">
        <v>0</v>
      </c>
      <c r="S83" s="14">
        <v>0</v>
      </c>
      <c r="T83" s="14">
        <v>525</v>
      </c>
      <c r="U83" s="14">
        <v>0</v>
      </c>
      <c r="V83" s="13">
        <f t="shared" ref="V83:V85" si="141">W83+X83+Y83+Z83</f>
        <v>476</v>
      </c>
      <c r="W83" s="14">
        <v>0</v>
      </c>
      <c r="X83" s="14">
        <v>0</v>
      </c>
      <c r="Y83" s="14">
        <v>476</v>
      </c>
      <c r="Z83" s="14">
        <v>0</v>
      </c>
      <c r="AA83" s="13">
        <f t="shared" ref="AA83:AA85" si="142">AB83+AC83+AD83+AG83+AJ83+AK83</f>
        <v>400</v>
      </c>
      <c r="AB83" s="14">
        <v>0</v>
      </c>
      <c r="AC83" s="14">
        <v>0</v>
      </c>
      <c r="AD83" s="13">
        <f t="shared" ref="AD83:AD85" si="143">AE83+AF83</f>
        <v>0</v>
      </c>
      <c r="AE83" s="14">
        <v>0</v>
      </c>
      <c r="AF83" s="14">
        <v>0</v>
      </c>
      <c r="AG83" s="13">
        <f t="shared" ref="AG83:AG85" si="144">AH83+AI83</f>
        <v>400</v>
      </c>
      <c r="AH83" s="14">
        <v>400</v>
      </c>
      <c r="AI83" s="14">
        <v>0</v>
      </c>
      <c r="AJ83" s="14">
        <v>0</v>
      </c>
      <c r="AK83" s="14">
        <v>0</v>
      </c>
      <c r="AL83" s="14" t="s">
        <v>454</v>
      </c>
      <c r="AM83" s="13">
        <f t="shared" ref="AM83:AM85" si="145">AN83+AO83+AP83</f>
        <v>55</v>
      </c>
      <c r="AN83" s="14">
        <v>15</v>
      </c>
      <c r="AO83" s="14">
        <v>0</v>
      </c>
      <c r="AP83" s="14">
        <v>40</v>
      </c>
      <c r="AQ83" s="14" t="s">
        <v>455</v>
      </c>
      <c r="AR83" s="13">
        <f t="shared" ref="AR83:AR85" si="146">AS83+AT83+AU83</f>
        <v>345</v>
      </c>
      <c r="AS83" s="14">
        <v>125</v>
      </c>
      <c r="AT83" s="14">
        <v>120</v>
      </c>
      <c r="AU83" s="14">
        <v>100</v>
      </c>
      <c r="AV83" s="14"/>
      <c r="AW83" s="13">
        <f t="shared" ref="AW83:AW85" si="147">AX83+AY83+AZ83</f>
        <v>0</v>
      </c>
      <c r="AX83" s="14">
        <v>0</v>
      </c>
      <c r="AY83" s="14">
        <v>0</v>
      </c>
      <c r="AZ83" s="14">
        <v>0</v>
      </c>
      <c r="BA83" s="14"/>
      <c r="BB83" s="13">
        <f t="shared" ref="BB83:BB85" si="148">BC83+BD83+BE83</f>
        <v>0</v>
      </c>
      <c r="BC83" s="14">
        <v>0</v>
      </c>
      <c r="BD83" s="14">
        <v>0</v>
      </c>
      <c r="BE83" s="14">
        <v>0</v>
      </c>
      <c r="BF83" s="27" t="s">
        <v>456</v>
      </c>
      <c r="BG83" s="27" t="s">
        <v>79</v>
      </c>
      <c r="BH83" s="14" t="s">
        <v>80</v>
      </c>
      <c r="BI83" s="14" t="s">
        <v>81</v>
      </c>
      <c r="BJ83" s="39" t="s">
        <v>457</v>
      </c>
      <c r="BK83" s="14" t="s">
        <v>433</v>
      </c>
      <c r="BL83" s="14" t="s">
        <v>414</v>
      </c>
    </row>
    <row r="84" s="2" customFormat="1" ht="133" customHeight="1" spans="1:64">
      <c r="A84" s="9">
        <v>49</v>
      </c>
      <c r="B84" s="14" t="s">
        <v>458</v>
      </c>
      <c r="C84" s="14" t="s">
        <v>414</v>
      </c>
      <c r="D84" s="14" t="s">
        <v>415</v>
      </c>
      <c r="E84" s="27" t="s">
        <v>459</v>
      </c>
      <c r="F84" s="14" t="s">
        <v>460</v>
      </c>
      <c r="G84" s="14" t="s">
        <v>73</v>
      </c>
      <c r="H84" s="70" t="s">
        <v>355</v>
      </c>
      <c r="I84" s="70" t="s">
        <v>177</v>
      </c>
      <c r="J84" s="13">
        <f>K84+L84+M84+N84</f>
        <v>567</v>
      </c>
      <c r="K84" s="14">
        <v>0</v>
      </c>
      <c r="L84" s="14">
        <v>0</v>
      </c>
      <c r="M84" s="14">
        <v>567</v>
      </c>
      <c r="N84" s="14">
        <v>0</v>
      </c>
      <c r="O84" s="44">
        <f>P84/J84*100%</f>
        <v>0.800705467372134</v>
      </c>
      <c r="P84" s="14">
        <v>454</v>
      </c>
      <c r="Q84" s="13">
        <f>R84+S84+T84+U84</f>
        <v>172</v>
      </c>
      <c r="R84" s="14">
        <v>0</v>
      </c>
      <c r="S84" s="14">
        <v>0</v>
      </c>
      <c r="T84" s="14">
        <v>172</v>
      </c>
      <c r="U84" s="14">
        <v>0</v>
      </c>
      <c r="V84" s="13">
        <f>W84+X84+Y84+Z84</f>
        <v>172</v>
      </c>
      <c r="W84" s="14">
        <v>0</v>
      </c>
      <c r="X84" s="14">
        <v>0</v>
      </c>
      <c r="Y84" s="14">
        <v>172</v>
      </c>
      <c r="Z84" s="14">
        <v>0</v>
      </c>
      <c r="AA84" s="13">
        <f>AB84+AC84+AD84+AG84+AJ84+AK84</f>
        <v>200</v>
      </c>
      <c r="AB84" s="14">
        <v>0</v>
      </c>
      <c r="AC84" s="14">
        <v>0</v>
      </c>
      <c r="AD84" s="13">
        <f>AE84+AF84</f>
        <v>200</v>
      </c>
      <c r="AE84" s="14">
        <v>0</v>
      </c>
      <c r="AF84" s="14">
        <v>200</v>
      </c>
      <c r="AG84" s="13">
        <f>AH84+AI84</f>
        <v>0</v>
      </c>
      <c r="AH84" s="14">
        <v>0</v>
      </c>
      <c r="AI84" s="14">
        <v>0</v>
      </c>
      <c r="AJ84" s="14">
        <v>0</v>
      </c>
      <c r="AK84" s="14">
        <v>0</v>
      </c>
      <c r="AL84" s="14" t="s">
        <v>461</v>
      </c>
      <c r="AM84" s="13">
        <f>AN84+AO84+AP84</f>
        <v>100</v>
      </c>
      <c r="AN84" s="14">
        <v>50</v>
      </c>
      <c r="AO84" s="14">
        <v>0</v>
      </c>
      <c r="AP84" s="14">
        <v>50</v>
      </c>
      <c r="AQ84" s="14" t="s">
        <v>462</v>
      </c>
      <c r="AR84" s="13">
        <f>AS84+AT84+AU84</f>
        <v>100</v>
      </c>
      <c r="AS84" s="14">
        <v>50</v>
      </c>
      <c r="AT84" s="14">
        <v>50</v>
      </c>
      <c r="AU84" s="14">
        <v>0</v>
      </c>
      <c r="AV84" s="14"/>
      <c r="AW84" s="13">
        <f>AX84+AY84+AZ84</f>
        <v>0</v>
      </c>
      <c r="AX84" s="14">
        <v>0</v>
      </c>
      <c r="AY84" s="14">
        <v>0</v>
      </c>
      <c r="AZ84" s="14">
        <v>0</v>
      </c>
      <c r="BA84" s="14"/>
      <c r="BB84" s="13">
        <f>BC84+BD84+BE84</f>
        <v>0</v>
      </c>
      <c r="BC84" s="14">
        <v>0</v>
      </c>
      <c r="BD84" s="14">
        <v>0</v>
      </c>
      <c r="BE84" s="14">
        <v>0</v>
      </c>
      <c r="BF84" s="27" t="s">
        <v>369</v>
      </c>
      <c r="BG84" s="27" t="s">
        <v>79</v>
      </c>
      <c r="BH84" s="14" t="s">
        <v>80</v>
      </c>
      <c r="BI84" s="14" t="s">
        <v>81</v>
      </c>
      <c r="BJ84" s="39" t="s">
        <v>87</v>
      </c>
      <c r="BK84" s="14" t="s">
        <v>433</v>
      </c>
      <c r="BL84" s="14" t="s">
        <v>414</v>
      </c>
    </row>
    <row r="85" s="2" customFormat="1" ht="161" customHeight="1" spans="1:64">
      <c r="A85" s="9">
        <v>50</v>
      </c>
      <c r="B85" s="14" t="s">
        <v>463</v>
      </c>
      <c r="C85" s="14" t="s">
        <v>414</v>
      </c>
      <c r="D85" s="14" t="s">
        <v>415</v>
      </c>
      <c r="E85" s="27" t="s">
        <v>464</v>
      </c>
      <c r="F85" s="14" t="s">
        <v>465</v>
      </c>
      <c r="G85" s="14" t="s">
        <v>73</v>
      </c>
      <c r="H85" s="70" t="s">
        <v>115</v>
      </c>
      <c r="I85" s="70" t="s">
        <v>177</v>
      </c>
      <c r="J85" s="13">
        <f>K85+L85+M85+N85</f>
        <v>91</v>
      </c>
      <c r="K85" s="14">
        <v>0</v>
      </c>
      <c r="L85" s="14">
        <v>0</v>
      </c>
      <c r="M85" s="14">
        <v>91</v>
      </c>
      <c r="N85" s="14">
        <v>0</v>
      </c>
      <c r="O85" s="44">
        <f>P85/J85*100%</f>
        <v>0.296703296703297</v>
      </c>
      <c r="P85" s="14">
        <v>27</v>
      </c>
      <c r="Q85" s="13">
        <f>R85+S85+T85+U85</f>
        <v>0</v>
      </c>
      <c r="R85" s="14">
        <v>0</v>
      </c>
      <c r="S85" s="14">
        <v>0</v>
      </c>
      <c r="T85" s="14">
        <v>0</v>
      </c>
      <c r="U85" s="14">
        <v>0</v>
      </c>
      <c r="V85" s="13">
        <f>W85+X85+Y85+Z85</f>
        <v>0</v>
      </c>
      <c r="W85" s="14">
        <v>0</v>
      </c>
      <c r="X85" s="14">
        <v>0</v>
      </c>
      <c r="Y85" s="14">
        <v>0</v>
      </c>
      <c r="Z85" s="14">
        <v>0</v>
      </c>
      <c r="AA85" s="13">
        <f>AB85+AC85+AD85+AG85+AJ85+AK85</f>
        <v>50</v>
      </c>
      <c r="AB85" s="14">
        <v>0</v>
      </c>
      <c r="AC85" s="14">
        <v>0</v>
      </c>
      <c r="AD85" s="13">
        <f>AE85+AF85</f>
        <v>50</v>
      </c>
      <c r="AE85" s="14">
        <v>0</v>
      </c>
      <c r="AF85" s="14">
        <v>50</v>
      </c>
      <c r="AG85" s="13">
        <f>AH85+AI85</f>
        <v>0</v>
      </c>
      <c r="AH85" s="14">
        <v>0</v>
      </c>
      <c r="AI85" s="14">
        <v>0</v>
      </c>
      <c r="AJ85" s="14">
        <v>0</v>
      </c>
      <c r="AK85" s="14">
        <v>0</v>
      </c>
      <c r="AL85" s="14" t="s">
        <v>466</v>
      </c>
      <c r="AM85" s="13">
        <f>AN85+AO85+AP85</f>
        <v>20</v>
      </c>
      <c r="AN85" s="14">
        <v>10</v>
      </c>
      <c r="AO85" s="14">
        <v>0</v>
      </c>
      <c r="AP85" s="14">
        <v>10</v>
      </c>
      <c r="AQ85" s="14" t="s">
        <v>467</v>
      </c>
      <c r="AR85" s="13">
        <f>AS85+AT85+AU85</f>
        <v>30</v>
      </c>
      <c r="AS85" s="14">
        <v>10</v>
      </c>
      <c r="AT85" s="14">
        <v>20</v>
      </c>
      <c r="AU85" s="14">
        <v>0</v>
      </c>
      <c r="AV85" s="14"/>
      <c r="AW85" s="13">
        <f>AX85+AY85+AZ85</f>
        <v>0</v>
      </c>
      <c r="AX85" s="14">
        <v>0</v>
      </c>
      <c r="AY85" s="14">
        <v>0</v>
      </c>
      <c r="AZ85" s="14">
        <v>0</v>
      </c>
      <c r="BA85" s="14"/>
      <c r="BB85" s="13">
        <f>BC85+BD85+BE85</f>
        <v>0</v>
      </c>
      <c r="BC85" s="14">
        <v>0</v>
      </c>
      <c r="BD85" s="14">
        <v>0</v>
      </c>
      <c r="BE85" s="14">
        <v>0</v>
      </c>
      <c r="BF85" s="27" t="s">
        <v>468</v>
      </c>
      <c r="BG85" s="27" t="s">
        <v>79</v>
      </c>
      <c r="BH85" s="14" t="s">
        <v>80</v>
      </c>
      <c r="BI85" s="14" t="s">
        <v>81</v>
      </c>
      <c r="BJ85" s="39" t="s">
        <v>142</v>
      </c>
      <c r="BK85" s="14" t="s">
        <v>433</v>
      </c>
      <c r="BL85" s="14" t="s">
        <v>414</v>
      </c>
    </row>
    <row r="86" s="2" customFormat="1" ht="68" customHeight="1" spans="1:64">
      <c r="A86" s="9" t="s">
        <v>469</v>
      </c>
      <c r="B86" s="11" t="s">
        <v>470</v>
      </c>
      <c r="C86" s="11"/>
      <c r="D86" s="11"/>
      <c r="E86" s="11"/>
      <c r="F86" s="11"/>
      <c r="G86" s="11"/>
      <c r="H86" s="9"/>
      <c r="I86" s="9"/>
      <c r="J86" s="13">
        <f t="shared" ref="J86:J91" si="149">J87</f>
        <v>1029</v>
      </c>
      <c r="K86" s="13">
        <f t="shared" ref="K86:BF86" si="150">K87</f>
        <v>0</v>
      </c>
      <c r="L86" s="13">
        <f>L87</f>
        <v>0</v>
      </c>
      <c r="M86" s="13">
        <f>M87</f>
        <v>1029</v>
      </c>
      <c r="N86" s="13">
        <f>N87</f>
        <v>0</v>
      </c>
      <c r="O86" s="44">
        <f>P86/J86*100%</f>
        <v>0.875607385811467</v>
      </c>
      <c r="P86" s="13">
        <f>P87</f>
        <v>901</v>
      </c>
      <c r="Q86" s="13">
        <f>Q87</f>
        <v>734</v>
      </c>
      <c r="R86" s="13">
        <f>R87</f>
        <v>0</v>
      </c>
      <c r="S86" s="13">
        <f>S87</f>
        <v>0</v>
      </c>
      <c r="T86" s="13">
        <f>T87</f>
        <v>734</v>
      </c>
      <c r="U86" s="13">
        <f>U87</f>
        <v>0</v>
      </c>
      <c r="V86" s="13">
        <f>V87</f>
        <v>734</v>
      </c>
      <c r="W86" s="13">
        <f>W87</f>
        <v>0</v>
      </c>
      <c r="X86" s="13">
        <f>X87</f>
        <v>0</v>
      </c>
      <c r="Y86" s="13">
        <f>Y87</f>
        <v>734</v>
      </c>
      <c r="Z86" s="13">
        <f>Z87</f>
        <v>0</v>
      </c>
      <c r="AA86" s="13">
        <f>AA87</f>
        <v>150</v>
      </c>
      <c r="AB86" s="13">
        <f>AB87</f>
        <v>0</v>
      </c>
      <c r="AC86" s="13">
        <f>AC87</f>
        <v>0</v>
      </c>
      <c r="AD86" s="13">
        <f>AD87</f>
        <v>150</v>
      </c>
      <c r="AE86" s="13">
        <f>AE87</f>
        <v>0</v>
      </c>
      <c r="AF86" s="13">
        <f>AF87</f>
        <v>150</v>
      </c>
      <c r="AG86" s="13">
        <f>AG87</f>
        <v>0</v>
      </c>
      <c r="AH86" s="13">
        <f>AH87</f>
        <v>0</v>
      </c>
      <c r="AI86" s="13">
        <f>AI87</f>
        <v>0</v>
      </c>
      <c r="AJ86" s="13">
        <f>AJ87</f>
        <v>0</v>
      </c>
      <c r="AK86" s="13">
        <f>AK87</f>
        <v>0</v>
      </c>
      <c r="AL86" s="13" t="str">
        <f>AL87</f>
        <v>道路硬化</v>
      </c>
      <c r="AM86" s="13">
        <f>AM87</f>
        <v>35</v>
      </c>
      <c r="AN86" s="13">
        <f>AN87</f>
        <v>10</v>
      </c>
      <c r="AO86" s="13">
        <f>AO87</f>
        <v>0</v>
      </c>
      <c r="AP86" s="13">
        <f>AP87</f>
        <v>25</v>
      </c>
      <c r="AQ86" s="13" t="str">
        <f>AQ87</f>
        <v>道路硬化</v>
      </c>
      <c r="AR86" s="13">
        <f>AR87</f>
        <v>115</v>
      </c>
      <c r="AS86" s="13">
        <f>AS87</f>
        <v>28</v>
      </c>
      <c r="AT86" s="13">
        <f>AT87</f>
        <v>32</v>
      </c>
      <c r="AU86" s="13">
        <f>AU87</f>
        <v>55</v>
      </c>
      <c r="AV86" s="13">
        <f>AV87</f>
        <v>0</v>
      </c>
      <c r="AW86" s="13">
        <f>AW87</f>
        <v>0</v>
      </c>
      <c r="AX86" s="13">
        <f>AX87</f>
        <v>0</v>
      </c>
      <c r="AY86" s="13">
        <f>AY87</f>
        <v>0</v>
      </c>
      <c r="AZ86" s="13">
        <f>AZ87</f>
        <v>0</v>
      </c>
      <c r="BA86" s="13">
        <f>BA87</f>
        <v>0</v>
      </c>
      <c r="BB86" s="13">
        <f>BB87</f>
        <v>0</v>
      </c>
      <c r="BC86" s="13">
        <f>BC87</f>
        <v>0</v>
      </c>
      <c r="BD86" s="13">
        <f>BD87</f>
        <v>0</v>
      </c>
      <c r="BE86" s="13">
        <f>BE87</f>
        <v>0</v>
      </c>
      <c r="BF86" s="11"/>
      <c r="BG86" s="11"/>
      <c r="BH86" s="10"/>
      <c r="BI86" s="14"/>
      <c r="BJ86" s="59"/>
      <c r="BK86" s="60"/>
      <c r="BL86" s="60"/>
    </row>
    <row r="87" s="2" customFormat="1" ht="131" customHeight="1" spans="1:64">
      <c r="A87" s="9">
        <v>51</v>
      </c>
      <c r="B87" s="17" t="s">
        <v>471</v>
      </c>
      <c r="C87" s="17" t="s">
        <v>472</v>
      </c>
      <c r="D87" s="17" t="s">
        <v>473</v>
      </c>
      <c r="E87" s="33" t="s">
        <v>474</v>
      </c>
      <c r="F87" s="17" t="s">
        <v>475</v>
      </c>
      <c r="G87" s="17" t="s">
        <v>73</v>
      </c>
      <c r="H87" s="32" t="s">
        <v>476</v>
      </c>
      <c r="I87" s="32" t="s">
        <v>75</v>
      </c>
      <c r="J87" s="13">
        <f t="shared" ref="J87:J92" si="151">K87+L87+M87+N87</f>
        <v>1029</v>
      </c>
      <c r="K87" s="17">
        <v>0</v>
      </c>
      <c r="L87" s="17">
        <v>0</v>
      </c>
      <c r="M87" s="17">
        <v>1029</v>
      </c>
      <c r="N87" s="17">
        <v>0</v>
      </c>
      <c r="O87" s="44">
        <f>P87/J87*100%</f>
        <v>0.875607385811467</v>
      </c>
      <c r="P87" s="17">
        <v>901</v>
      </c>
      <c r="Q87" s="13">
        <f t="shared" ref="Q87:Q92" si="152">R87+S87+T87+U87</f>
        <v>734</v>
      </c>
      <c r="R87" s="17">
        <v>0</v>
      </c>
      <c r="S87" s="17">
        <v>0</v>
      </c>
      <c r="T87" s="17">
        <v>734</v>
      </c>
      <c r="U87" s="17">
        <v>0</v>
      </c>
      <c r="V87" s="13">
        <f t="shared" ref="V87:V92" si="153">W87+X87+Y87+Z87</f>
        <v>734</v>
      </c>
      <c r="W87" s="17">
        <v>0</v>
      </c>
      <c r="X87" s="17">
        <v>0</v>
      </c>
      <c r="Y87" s="17">
        <v>734</v>
      </c>
      <c r="Z87" s="17">
        <v>0</v>
      </c>
      <c r="AA87" s="13">
        <f t="shared" ref="AA87:AA92" si="154">AB87+AC87+AD87+AG87+AJ87+AK87</f>
        <v>150</v>
      </c>
      <c r="AB87" s="10">
        <v>0</v>
      </c>
      <c r="AC87" s="10">
        <v>0</v>
      </c>
      <c r="AD87" s="13">
        <f t="shared" ref="AD87:AD92" si="155">AE87+AF87</f>
        <v>150</v>
      </c>
      <c r="AE87" s="10">
        <v>0</v>
      </c>
      <c r="AF87" s="10">
        <v>150</v>
      </c>
      <c r="AG87" s="13">
        <f t="shared" ref="AG87:AG92" si="156">AH87+AI87</f>
        <v>0</v>
      </c>
      <c r="AH87" s="10">
        <v>0</v>
      </c>
      <c r="AI87" s="10">
        <v>0</v>
      </c>
      <c r="AJ87" s="10">
        <v>0</v>
      </c>
      <c r="AK87" s="10">
        <v>0</v>
      </c>
      <c r="AL87" s="10" t="s">
        <v>477</v>
      </c>
      <c r="AM87" s="13">
        <f t="shared" ref="AM87:AM92" si="157">AN87+AO87+AP87</f>
        <v>35</v>
      </c>
      <c r="AN87" s="10">
        <v>10</v>
      </c>
      <c r="AO87" s="10">
        <v>0</v>
      </c>
      <c r="AP87" s="10">
        <v>25</v>
      </c>
      <c r="AQ87" s="10" t="s">
        <v>477</v>
      </c>
      <c r="AR87" s="13">
        <f t="shared" ref="AR87:AR92" si="158">AS87+AT87+AU87</f>
        <v>115</v>
      </c>
      <c r="AS87" s="10">
        <v>28</v>
      </c>
      <c r="AT87" s="10">
        <v>32</v>
      </c>
      <c r="AU87" s="10">
        <v>55</v>
      </c>
      <c r="AV87" s="10"/>
      <c r="AW87" s="13">
        <f t="shared" ref="AW87:AW92" si="159">AX87+AY87+AZ87</f>
        <v>0</v>
      </c>
      <c r="AX87" s="10">
        <v>0</v>
      </c>
      <c r="AY87" s="10">
        <v>0</v>
      </c>
      <c r="AZ87" s="10">
        <v>0</v>
      </c>
      <c r="BA87" s="10"/>
      <c r="BB87" s="13">
        <f t="shared" ref="BB87:BB92" si="160">BC87+BD87+BE87</f>
        <v>0</v>
      </c>
      <c r="BC87" s="10">
        <v>0</v>
      </c>
      <c r="BD87" s="10">
        <v>0</v>
      </c>
      <c r="BE87" s="10">
        <v>0</v>
      </c>
      <c r="BF87" s="33" t="s">
        <v>478</v>
      </c>
      <c r="BG87" s="33" t="s">
        <v>79</v>
      </c>
      <c r="BH87" s="10" t="s">
        <v>80</v>
      </c>
      <c r="BI87" s="10" t="s">
        <v>81</v>
      </c>
      <c r="BJ87" s="59" t="s">
        <v>142</v>
      </c>
      <c r="BK87" s="17" t="s">
        <v>473</v>
      </c>
      <c r="BL87" s="17" t="s">
        <v>472</v>
      </c>
    </row>
    <row r="88" s="2" customFormat="1" ht="68" customHeight="1" spans="1:64">
      <c r="A88" s="9" t="s">
        <v>479</v>
      </c>
      <c r="B88" s="11" t="s">
        <v>480</v>
      </c>
      <c r="C88" s="11"/>
      <c r="D88" s="11"/>
      <c r="E88" s="11"/>
      <c r="F88" s="11"/>
      <c r="G88" s="11"/>
      <c r="H88" s="9"/>
      <c r="I88" s="9"/>
      <c r="J88" s="13">
        <f>J89+J91</f>
        <v>16350</v>
      </c>
      <c r="K88" s="13">
        <f t="shared" ref="K88:BF88" si="161">K89+K91</f>
        <v>3675</v>
      </c>
      <c r="L88" s="13">
        <f>L89+L91</f>
        <v>2528</v>
      </c>
      <c r="M88" s="13">
        <f>M89+M91</f>
        <v>10147</v>
      </c>
      <c r="N88" s="13">
        <f>N89+N91</f>
        <v>0</v>
      </c>
      <c r="O88" s="44">
        <f>P88/J88*100%</f>
        <v>0.779816513761468</v>
      </c>
      <c r="P88" s="13">
        <f>P89+P91</f>
        <v>12750</v>
      </c>
      <c r="Q88" s="13">
        <f>Q89+Q91</f>
        <v>11832</v>
      </c>
      <c r="R88" s="13">
        <f>R89+R91</f>
        <v>3140</v>
      </c>
      <c r="S88" s="13">
        <f>S89+S91</f>
        <v>2528</v>
      </c>
      <c r="T88" s="13">
        <f>T89+T91</f>
        <v>6164</v>
      </c>
      <c r="U88" s="13">
        <f>U89+U91</f>
        <v>0</v>
      </c>
      <c r="V88" s="13">
        <f>V89+V91</f>
        <v>11432</v>
      </c>
      <c r="W88" s="13">
        <f>W89+W91</f>
        <v>2875</v>
      </c>
      <c r="X88" s="13">
        <f>X89+X91</f>
        <v>2403</v>
      </c>
      <c r="Y88" s="13">
        <f>Y89+Y91</f>
        <v>6154</v>
      </c>
      <c r="Z88" s="13">
        <f>Z89+Z91</f>
        <v>0</v>
      </c>
      <c r="AA88" s="13">
        <f>AA89+AA91</f>
        <v>1800</v>
      </c>
      <c r="AB88" s="13">
        <f>AB89+AB91</f>
        <v>800</v>
      </c>
      <c r="AC88" s="13">
        <f>AC89+AC91</f>
        <v>0</v>
      </c>
      <c r="AD88" s="13">
        <f>AD89+AD91</f>
        <v>0</v>
      </c>
      <c r="AE88" s="13">
        <f>AE89+AE91</f>
        <v>0</v>
      </c>
      <c r="AF88" s="13">
        <f>AF89+AF91</f>
        <v>0</v>
      </c>
      <c r="AG88" s="13">
        <f>AG89+AG91</f>
        <v>1000</v>
      </c>
      <c r="AH88" s="13">
        <f>AH89+AH91</f>
        <v>1000</v>
      </c>
      <c r="AI88" s="13">
        <f>AI89+AI91</f>
        <v>0</v>
      </c>
      <c r="AJ88" s="13">
        <f>AJ89+AJ91</f>
        <v>0</v>
      </c>
      <c r="AK88" s="13">
        <f>AK89+AK91</f>
        <v>0</v>
      </c>
      <c r="AL88" s="13" t="e">
        <f>AL89+AL91</f>
        <v>#VALUE!</v>
      </c>
      <c r="AM88" s="13">
        <f>AM89+AM91</f>
        <v>300</v>
      </c>
      <c r="AN88" s="13">
        <f>AN89+AN91</f>
        <v>120</v>
      </c>
      <c r="AO88" s="13">
        <f>AO89+AO91</f>
        <v>0</v>
      </c>
      <c r="AP88" s="13">
        <f>AP89+AP91</f>
        <v>180</v>
      </c>
      <c r="AQ88" s="13" t="e">
        <f>AQ89+AQ91</f>
        <v>#VALUE!</v>
      </c>
      <c r="AR88" s="13">
        <f>AR89+AR91</f>
        <v>900</v>
      </c>
      <c r="AS88" s="13">
        <f>AS89+AS91</f>
        <v>200</v>
      </c>
      <c r="AT88" s="13">
        <f>AT89+AT91</f>
        <v>350</v>
      </c>
      <c r="AU88" s="13">
        <f>AU89+AU91</f>
        <v>350</v>
      </c>
      <c r="AV88" s="13" t="e">
        <f>AV89+AV91</f>
        <v>#VALUE!</v>
      </c>
      <c r="AW88" s="13">
        <f>AW89+AW91</f>
        <v>300</v>
      </c>
      <c r="AX88" s="13">
        <f>AX89+AX91</f>
        <v>100</v>
      </c>
      <c r="AY88" s="13">
        <f>AY89+AY91</f>
        <v>100</v>
      </c>
      <c r="AZ88" s="13">
        <f>AZ89+AZ91</f>
        <v>100</v>
      </c>
      <c r="BA88" s="13" t="e">
        <f>BA89+BA91</f>
        <v>#VALUE!</v>
      </c>
      <c r="BB88" s="13">
        <f>BB89+BB91</f>
        <v>300</v>
      </c>
      <c r="BC88" s="13">
        <f>BC89+BC91</f>
        <v>100</v>
      </c>
      <c r="BD88" s="13">
        <f>BD89+BD91</f>
        <v>100</v>
      </c>
      <c r="BE88" s="13">
        <f>BE89+BE91</f>
        <v>100</v>
      </c>
      <c r="BF88" s="13"/>
      <c r="BG88" s="11"/>
      <c r="BH88" s="10"/>
      <c r="BI88" s="10"/>
      <c r="BJ88" s="59"/>
      <c r="BK88" s="60"/>
      <c r="BL88" s="60"/>
    </row>
    <row r="89" s="2" customFormat="1" ht="68" customHeight="1" spans="1:64">
      <c r="A89" s="9"/>
      <c r="B89" s="10" t="s">
        <v>226</v>
      </c>
      <c r="C89" s="10"/>
      <c r="D89" s="10"/>
      <c r="E89" s="10"/>
      <c r="F89" s="10"/>
      <c r="G89" s="10"/>
      <c r="H89" s="9"/>
      <c r="I89" s="9"/>
      <c r="J89" s="13">
        <f>J90</f>
        <v>1350</v>
      </c>
      <c r="K89" s="13">
        <f t="shared" ref="K89:BF89" si="162">K90</f>
        <v>800</v>
      </c>
      <c r="L89" s="13">
        <f>L90</f>
        <v>0</v>
      </c>
      <c r="M89" s="13">
        <f>M90</f>
        <v>550</v>
      </c>
      <c r="N89" s="13">
        <f>N90</f>
        <v>0</v>
      </c>
      <c r="O89" s="44">
        <f>P89/J89*100%</f>
        <v>0</v>
      </c>
      <c r="P89" s="13">
        <f>P90</f>
        <v>0</v>
      </c>
      <c r="Q89" s="13">
        <f>Q90</f>
        <v>265</v>
      </c>
      <c r="R89" s="13">
        <f>R90</f>
        <v>265</v>
      </c>
      <c r="S89" s="13">
        <f>S90</f>
        <v>0</v>
      </c>
      <c r="T89" s="13">
        <f>T90</f>
        <v>0</v>
      </c>
      <c r="U89" s="13">
        <f>U90</f>
        <v>0</v>
      </c>
      <c r="V89" s="13">
        <f>V90</f>
        <v>0</v>
      </c>
      <c r="W89" s="13">
        <f>W90</f>
        <v>0</v>
      </c>
      <c r="X89" s="13">
        <f>X90</f>
        <v>0</v>
      </c>
      <c r="Y89" s="13">
        <f>Y90</f>
        <v>0</v>
      </c>
      <c r="Z89" s="13">
        <f>Z90</f>
        <v>0</v>
      </c>
      <c r="AA89" s="13">
        <f>AA90</f>
        <v>800</v>
      </c>
      <c r="AB89" s="13">
        <f>AB90</f>
        <v>800</v>
      </c>
      <c r="AC89" s="13">
        <f>AC90</f>
        <v>0</v>
      </c>
      <c r="AD89" s="13">
        <f>AD90</f>
        <v>0</v>
      </c>
      <c r="AE89" s="13">
        <f>AE90</f>
        <v>0</v>
      </c>
      <c r="AF89" s="13">
        <f>AF90</f>
        <v>0</v>
      </c>
      <c r="AG89" s="13">
        <f>AG90</f>
        <v>0</v>
      </c>
      <c r="AH89" s="13">
        <f>AH90</f>
        <v>0</v>
      </c>
      <c r="AI89" s="13">
        <f>AI90</f>
        <v>0</v>
      </c>
      <c r="AJ89" s="13">
        <f>AJ90</f>
        <v>0</v>
      </c>
      <c r="AK89" s="13">
        <f>AK90</f>
        <v>0</v>
      </c>
      <c r="AL89" s="13" t="str">
        <f>AL90</f>
        <v>3月1日-31日编制初步设计及概算</v>
      </c>
      <c r="AM89" s="13">
        <f>AM90</f>
        <v>0</v>
      </c>
      <c r="AN89" s="13">
        <f>AN90</f>
        <v>0</v>
      </c>
      <c r="AO89" s="13">
        <f>AO90</f>
        <v>0</v>
      </c>
      <c r="AP89" s="13">
        <f>AP90</f>
        <v>0</v>
      </c>
      <c r="AQ89" s="13" t="str">
        <f>AQ90</f>
        <v>1、4月1日-30日完成初步设计及概算批复、预算编制及审核；2、5月1日-20日完成招投标；3、5月21日-25日办理施工许可证；4、5月28日施工队进场。</v>
      </c>
      <c r="AR89" s="13">
        <f>AR90</f>
        <v>200</v>
      </c>
      <c r="AS89" s="13">
        <f>AS90</f>
        <v>0</v>
      </c>
      <c r="AT89" s="13">
        <f>AT90</f>
        <v>100</v>
      </c>
      <c r="AU89" s="13">
        <f>AU90</f>
        <v>100</v>
      </c>
      <c r="AV89" s="13" t="str">
        <f>AV90</f>
        <v>基础施工</v>
      </c>
      <c r="AW89" s="13">
        <f>AW90</f>
        <v>300</v>
      </c>
      <c r="AX89" s="13">
        <f>AX90</f>
        <v>100</v>
      </c>
      <c r="AY89" s="13">
        <f>AY90</f>
        <v>100</v>
      </c>
      <c r="AZ89" s="13">
        <f>AZ90</f>
        <v>100</v>
      </c>
      <c r="BA89" s="13" t="str">
        <f>BA90</f>
        <v>完成工程建设</v>
      </c>
      <c r="BB89" s="13">
        <f>BB90</f>
        <v>300</v>
      </c>
      <c r="BC89" s="13">
        <f>BC90</f>
        <v>100</v>
      </c>
      <c r="BD89" s="13">
        <f>BD90</f>
        <v>100</v>
      </c>
      <c r="BE89" s="13">
        <f>BE90</f>
        <v>100</v>
      </c>
      <c r="BF89" s="13"/>
      <c r="BG89" s="11"/>
      <c r="BH89" s="10"/>
      <c r="BI89" s="10"/>
      <c r="BJ89" s="59"/>
      <c r="BK89" s="60"/>
      <c r="BL89" s="60"/>
    </row>
    <row r="90" s="2" customFormat="1" ht="367" customHeight="1" spans="1:64">
      <c r="A90" s="9">
        <v>52</v>
      </c>
      <c r="B90" s="10" t="s">
        <v>481</v>
      </c>
      <c r="C90" s="10" t="s">
        <v>482</v>
      </c>
      <c r="D90" s="9" t="s">
        <v>483</v>
      </c>
      <c r="E90" s="63" t="s">
        <v>484</v>
      </c>
      <c r="F90" s="10" t="s">
        <v>114</v>
      </c>
      <c r="G90" s="10" t="s">
        <v>125</v>
      </c>
      <c r="H90" s="32" t="s">
        <v>177</v>
      </c>
      <c r="I90" s="32" t="s">
        <v>178</v>
      </c>
      <c r="J90" s="13">
        <f>K90+L90+M90+N90</f>
        <v>1350</v>
      </c>
      <c r="K90" s="10">
        <v>800</v>
      </c>
      <c r="L90" s="10">
        <v>0</v>
      </c>
      <c r="M90" s="10">
        <v>550</v>
      </c>
      <c r="N90" s="10">
        <v>0</v>
      </c>
      <c r="O90" s="44">
        <f>P90/J90*100%</f>
        <v>0</v>
      </c>
      <c r="P90" s="10">
        <v>0</v>
      </c>
      <c r="Q90" s="13">
        <f>R90+S90+T90+U90</f>
        <v>265</v>
      </c>
      <c r="R90" s="10">
        <v>265</v>
      </c>
      <c r="S90" s="10">
        <v>0</v>
      </c>
      <c r="T90" s="10">
        <v>0</v>
      </c>
      <c r="U90" s="10">
        <v>0</v>
      </c>
      <c r="V90" s="13">
        <f>W90+X90+Y90+Z90</f>
        <v>0</v>
      </c>
      <c r="W90" s="10">
        <v>0</v>
      </c>
      <c r="X90" s="10">
        <v>0</v>
      </c>
      <c r="Y90" s="10">
        <v>0</v>
      </c>
      <c r="Z90" s="10">
        <v>0</v>
      </c>
      <c r="AA90" s="13">
        <f>AB90+AC90+AD90+AG90+AJ90+AK90</f>
        <v>800</v>
      </c>
      <c r="AB90" s="10">
        <v>800</v>
      </c>
      <c r="AC90" s="10">
        <v>0</v>
      </c>
      <c r="AD90" s="13">
        <f>AE90+AF90</f>
        <v>0</v>
      </c>
      <c r="AE90" s="10">
        <v>0</v>
      </c>
      <c r="AF90" s="10">
        <v>0</v>
      </c>
      <c r="AG90" s="13">
        <f>AH90+AI90</f>
        <v>0</v>
      </c>
      <c r="AH90" s="10">
        <v>0</v>
      </c>
      <c r="AI90" s="10">
        <v>0</v>
      </c>
      <c r="AJ90" s="10">
        <v>0</v>
      </c>
      <c r="AK90" s="10">
        <v>0</v>
      </c>
      <c r="AL90" s="13" t="s">
        <v>386</v>
      </c>
      <c r="AM90" s="13">
        <f>AN90+AO90+AP90</f>
        <v>0</v>
      </c>
      <c r="AN90" s="10">
        <v>0</v>
      </c>
      <c r="AO90" s="10">
        <v>0</v>
      </c>
      <c r="AP90" s="10">
        <v>0</v>
      </c>
      <c r="AQ90" s="10" t="s">
        <v>485</v>
      </c>
      <c r="AR90" s="13">
        <f>AS90+AT90+AU90</f>
        <v>200</v>
      </c>
      <c r="AS90" s="10">
        <v>0</v>
      </c>
      <c r="AT90" s="10">
        <v>100</v>
      </c>
      <c r="AU90" s="10">
        <v>100</v>
      </c>
      <c r="AV90" s="10" t="s">
        <v>181</v>
      </c>
      <c r="AW90" s="13">
        <f>AX90+AY90+AZ90</f>
        <v>300</v>
      </c>
      <c r="AX90" s="10">
        <v>100</v>
      </c>
      <c r="AY90" s="10">
        <v>100</v>
      </c>
      <c r="AZ90" s="10">
        <v>100</v>
      </c>
      <c r="BA90" s="10" t="s">
        <v>116</v>
      </c>
      <c r="BB90" s="13">
        <f>BC90+BD90+BE90</f>
        <v>300</v>
      </c>
      <c r="BC90" s="10">
        <v>100</v>
      </c>
      <c r="BD90" s="10">
        <v>100</v>
      </c>
      <c r="BE90" s="10">
        <v>100</v>
      </c>
      <c r="BF90" s="11" t="s">
        <v>451</v>
      </c>
      <c r="BG90" s="11" t="s">
        <v>79</v>
      </c>
      <c r="BH90" s="10" t="s">
        <v>130</v>
      </c>
      <c r="BI90" s="10"/>
      <c r="BJ90" s="59"/>
      <c r="BK90" s="61"/>
      <c r="BL90" s="61"/>
    </row>
    <row r="91" s="2" customFormat="1" ht="68" customHeight="1" spans="1:64">
      <c r="A91" s="9"/>
      <c r="B91" s="10" t="s">
        <v>188</v>
      </c>
      <c r="C91" s="10"/>
      <c r="D91" s="10"/>
      <c r="E91" s="10"/>
      <c r="F91" s="10"/>
      <c r="G91" s="10"/>
      <c r="H91" s="9"/>
      <c r="I91" s="9"/>
      <c r="J91" s="13">
        <f>J92</f>
        <v>15000</v>
      </c>
      <c r="K91" s="13">
        <f t="shared" ref="K91:BF91" si="163">K92</f>
        <v>2875</v>
      </c>
      <c r="L91" s="13">
        <f>L92</f>
        <v>2528</v>
      </c>
      <c r="M91" s="13">
        <f>M92</f>
        <v>9597</v>
      </c>
      <c r="N91" s="13">
        <f>N92</f>
        <v>0</v>
      </c>
      <c r="O91" s="44">
        <f>P91/J91*100%</f>
        <v>0.85</v>
      </c>
      <c r="P91" s="13">
        <f>P92</f>
        <v>12750</v>
      </c>
      <c r="Q91" s="13">
        <f>Q92</f>
        <v>11567</v>
      </c>
      <c r="R91" s="13">
        <f>R92</f>
        <v>2875</v>
      </c>
      <c r="S91" s="13">
        <f>S92</f>
        <v>2528</v>
      </c>
      <c r="T91" s="13">
        <f>T92</f>
        <v>6164</v>
      </c>
      <c r="U91" s="13">
        <f>U92</f>
        <v>0</v>
      </c>
      <c r="V91" s="13">
        <f>V92</f>
        <v>11432</v>
      </c>
      <c r="W91" s="13">
        <f>W92</f>
        <v>2875</v>
      </c>
      <c r="X91" s="13">
        <f>X92</f>
        <v>2403</v>
      </c>
      <c r="Y91" s="13">
        <f>Y92</f>
        <v>6154</v>
      </c>
      <c r="Z91" s="13">
        <f>Z92</f>
        <v>0</v>
      </c>
      <c r="AA91" s="13">
        <f>AA92</f>
        <v>1000</v>
      </c>
      <c r="AB91" s="13">
        <f>AB92</f>
        <v>0</v>
      </c>
      <c r="AC91" s="13">
        <f>AC92</f>
        <v>0</v>
      </c>
      <c r="AD91" s="13">
        <f>AD92</f>
        <v>0</v>
      </c>
      <c r="AE91" s="13">
        <f>AE92</f>
        <v>0</v>
      </c>
      <c r="AF91" s="13">
        <f>AF92</f>
        <v>0</v>
      </c>
      <c r="AG91" s="13">
        <f>AG92</f>
        <v>1000</v>
      </c>
      <c r="AH91" s="13">
        <f>AH92</f>
        <v>1000</v>
      </c>
      <c r="AI91" s="13">
        <f>AI92</f>
        <v>0</v>
      </c>
      <c r="AJ91" s="13">
        <f>AJ92</f>
        <v>0</v>
      </c>
      <c r="AK91" s="13">
        <f>AK92</f>
        <v>0</v>
      </c>
      <c r="AL91" s="13" t="str">
        <f>AL92</f>
        <v>主体施工</v>
      </c>
      <c r="AM91" s="13">
        <f>AM92</f>
        <v>300</v>
      </c>
      <c r="AN91" s="13">
        <f>AN92</f>
        <v>120</v>
      </c>
      <c r="AO91" s="13">
        <f>AO92</f>
        <v>0</v>
      </c>
      <c r="AP91" s="13">
        <f>AP92</f>
        <v>180</v>
      </c>
      <c r="AQ91" s="13" t="str">
        <f>AQ92</f>
        <v>计划竣工收尾</v>
      </c>
      <c r="AR91" s="13">
        <f>AR92</f>
        <v>700</v>
      </c>
      <c r="AS91" s="13">
        <f>AS92</f>
        <v>200</v>
      </c>
      <c r="AT91" s="13">
        <f>AT92</f>
        <v>250</v>
      </c>
      <c r="AU91" s="13">
        <f>AU92</f>
        <v>250</v>
      </c>
      <c r="AV91" s="13">
        <f>AV92</f>
        <v>0</v>
      </c>
      <c r="AW91" s="13">
        <f>AW92</f>
        <v>0</v>
      </c>
      <c r="AX91" s="13">
        <f>AX92</f>
        <v>0</v>
      </c>
      <c r="AY91" s="13">
        <f>AY92</f>
        <v>0</v>
      </c>
      <c r="AZ91" s="13">
        <f>AZ92</f>
        <v>0</v>
      </c>
      <c r="BA91" s="13">
        <f>BA92</f>
        <v>0</v>
      </c>
      <c r="BB91" s="13">
        <f>BB92</f>
        <v>0</v>
      </c>
      <c r="BC91" s="13">
        <f>BC92</f>
        <v>0</v>
      </c>
      <c r="BD91" s="13">
        <f>BD92</f>
        <v>0</v>
      </c>
      <c r="BE91" s="13">
        <f>BE92</f>
        <v>0</v>
      </c>
      <c r="BF91" s="13"/>
      <c r="BG91" s="11"/>
      <c r="BH91" s="10"/>
      <c r="BI91" s="10"/>
      <c r="BJ91" s="59"/>
      <c r="BK91" s="60"/>
      <c r="BL91" s="60"/>
    </row>
    <row r="92" s="2" customFormat="1" ht="208" customHeight="1" spans="1:64">
      <c r="A92" s="9">
        <v>53</v>
      </c>
      <c r="B92" s="10" t="s">
        <v>486</v>
      </c>
      <c r="C92" s="10" t="s">
        <v>482</v>
      </c>
      <c r="D92" s="10" t="s">
        <v>483</v>
      </c>
      <c r="E92" s="11" t="s">
        <v>487</v>
      </c>
      <c r="F92" s="10" t="s">
        <v>488</v>
      </c>
      <c r="G92" s="10" t="s">
        <v>73</v>
      </c>
      <c r="H92" s="9" t="s">
        <v>489</v>
      </c>
      <c r="I92" s="36" t="s">
        <v>75</v>
      </c>
      <c r="J92" s="13">
        <f>K92+L92+M92+N92</f>
        <v>15000</v>
      </c>
      <c r="K92" s="10">
        <v>2875</v>
      </c>
      <c r="L92" s="10">
        <v>2528</v>
      </c>
      <c r="M92" s="10">
        <v>9597</v>
      </c>
      <c r="N92" s="10">
        <v>0</v>
      </c>
      <c r="O92" s="44">
        <f>P92/J92*100%</f>
        <v>0.85</v>
      </c>
      <c r="P92" s="10">
        <v>12750</v>
      </c>
      <c r="Q92" s="13">
        <f>R92+S92+T92+U92</f>
        <v>11567</v>
      </c>
      <c r="R92" s="10">
        <v>2875</v>
      </c>
      <c r="S92" s="10">
        <v>2528</v>
      </c>
      <c r="T92" s="10">
        <v>6164</v>
      </c>
      <c r="U92" s="10">
        <v>0</v>
      </c>
      <c r="V92" s="13">
        <f>W92+X92+Y92+Z92</f>
        <v>11432</v>
      </c>
      <c r="W92" s="10">
        <v>2875</v>
      </c>
      <c r="X92" s="10">
        <v>2403</v>
      </c>
      <c r="Y92" s="10">
        <v>6154</v>
      </c>
      <c r="Z92" s="10">
        <v>0</v>
      </c>
      <c r="AA92" s="13">
        <f>AB92+AC92+AD92+AG92+AJ92+AK92</f>
        <v>1000</v>
      </c>
      <c r="AB92" s="10">
        <v>0</v>
      </c>
      <c r="AC92" s="10">
        <v>0</v>
      </c>
      <c r="AD92" s="13">
        <f>AE92+AF92</f>
        <v>0</v>
      </c>
      <c r="AE92" s="10">
        <v>0</v>
      </c>
      <c r="AF92" s="10">
        <v>0</v>
      </c>
      <c r="AG92" s="13">
        <f>AH92+AI92</f>
        <v>1000</v>
      </c>
      <c r="AH92" s="10">
        <v>1000</v>
      </c>
      <c r="AI92" s="10">
        <v>0</v>
      </c>
      <c r="AJ92" s="10">
        <v>0</v>
      </c>
      <c r="AK92" s="10">
        <v>0</v>
      </c>
      <c r="AL92" s="10" t="s">
        <v>76</v>
      </c>
      <c r="AM92" s="13">
        <f>AN92+AO92+AP92</f>
        <v>300</v>
      </c>
      <c r="AN92" s="10">
        <v>120</v>
      </c>
      <c r="AO92" s="10">
        <v>0</v>
      </c>
      <c r="AP92" s="10">
        <v>180</v>
      </c>
      <c r="AQ92" s="10" t="s">
        <v>257</v>
      </c>
      <c r="AR92" s="13">
        <f>AS92+AT92+AU92</f>
        <v>700</v>
      </c>
      <c r="AS92" s="10">
        <v>200</v>
      </c>
      <c r="AT92" s="10">
        <v>250</v>
      </c>
      <c r="AU92" s="10">
        <v>250</v>
      </c>
      <c r="AV92" s="10"/>
      <c r="AW92" s="13">
        <f>AX92+AY92+AZ92</f>
        <v>0</v>
      </c>
      <c r="AX92" s="10">
        <v>0</v>
      </c>
      <c r="AY92" s="10">
        <v>0</v>
      </c>
      <c r="AZ92" s="10">
        <v>0</v>
      </c>
      <c r="BA92" s="10"/>
      <c r="BB92" s="13">
        <f>BC92+BD92+BE92</f>
        <v>0</v>
      </c>
      <c r="BC92" s="10">
        <v>0</v>
      </c>
      <c r="BD92" s="10">
        <v>0</v>
      </c>
      <c r="BE92" s="10">
        <v>0</v>
      </c>
      <c r="BF92" s="11" t="s">
        <v>490</v>
      </c>
      <c r="BG92" s="11" t="s">
        <v>79</v>
      </c>
      <c r="BH92" s="10" t="s">
        <v>80</v>
      </c>
      <c r="BI92" s="10" t="s">
        <v>81</v>
      </c>
      <c r="BJ92" s="59" t="s">
        <v>491</v>
      </c>
      <c r="BK92" s="10" t="s">
        <v>492</v>
      </c>
      <c r="BL92" s="10" t="s">
        <v>482</v>
      </c>
    </row>
    <row r="93" s="2" customFormat="1" ht="68" customHeight="1" spans="1:64">
      <c r="A93" s="9" t="s">
        <v>493</v>
      </c>
      <c r="B93" s="11" t="s">
        <v>494</v>
      </c>
      <c r="C93" s="11"/>
      <c r="D93" s="11"/>
      <c r="E93" s="11"/>
      <c r="F93" s="11"/>
      <c r="G93" s="11"/>
      <c r="H93" s="9"/>
      <c r="I93" s="9"/>
      <c r="J93" s="13">
        <f>J94+J97</f>
        <v>173694</v>
      </c>
      <c r="K93" s="13">
        <f t="shared" ref="K93:BF93" si="164">K94+K97</f>
        <v>40552</v>
      </c>
      <c r="L93" s="13">
        <f>L94+L97</f>
        <v>12743</v>
      </c>
      <c r="M93" s="13">
        <f>M94+M97</f>
        <v>117899</v>
      </c>
      <c r="N93" s="13">
        <f>N94+N97</f>
        <v>2500</v>
      </c>
      <c r="O93" s="44">
        <f>P93/J93*100%</f>
        <v>0.265046576162677</v>
      </c>
      <c r="P93" s="13">
        <f>P94+P97</f>
        <v>46037</v>
      </c>
      <c r="Q93" s="13">
        <f>Q94+Q97</f>
        <v>33553</v>
      </c>
      <c r="R93" s="13">
        <f>R94+R97</f>
        <v>13752</v>
      </c>
      <c r="S93" s="13">
        <f>S94+S97</f>
        <v>12743</v>
      </c>
      <c r="T93" s="13">
        <f>T94+T97</f>
        <v>7058</v>
      </c>
      <c r="U93" s="13">
        <f>U94+U97</f>
        <v>0</v>
      </c>
      <c r="V93" s="13">
        <f>V94+V97</f>
        <v>33553</v>
      </c>
      <c r="W93" s="13">
        <f>W94+W97</f>
        <v>13752</v>
      </c>
      <c r="X93" s="13">
        <f>X94+X97</f>
        <v>12743</v>
      </c>
      <c r="Y93" s="13">
        <f>Y94+Y97</f>
        <v>7058</v>
      </c>
      <c r="Z93" s="13">
        <f>Z94+Z97</f>
        <v>0</v>
      </c>
      <c r="AA93" s="13">
        <f>AA94+AA97</f>
        <v>17500</v>
      </c>
      <c r="AB93" s="13">
        <f>AB94+AB97</f>
        <v>5000</v>
      </c>
      <c r="AC93" s="13">
        <f>AC94+AC97</f>
        <v>0</v>
      </c>
      <c r="AD93" s="13">
        <f>AD94+AD97</f>
        <v>1000</v>
      </c>
      <c r="AE93" s="13">
        <f>AE94+AE97</f>
        <v>0</v>
      </c>
      <c r="AF93" s="13">
        <f>AF94+AF97</f>
        <v>1000</v>
      </c>
      <c r="AG93" s="13">
        <f>AG94+AG97</f>
        <v>9000</v>
      </c>
      <c r="AH93" s="13">
        <f>AH94+AH97</f>
        <v>9000</v>
      </c>
      <c r="AI93" s="13">
        <f>AI94+AI97</f>
        <v>0</v>
      </c>
      <c r="AJ93" s="13">
        <f>AJ94+AJ97</f>
        <v>0</v>
      </c>
      <c r="AK93" s="13">
        <f>AK94+AK97</f>
        <v>2500</v>
      </c>
      <c r="AL93" s="13" t="e">
        <f>AL94+AL97</f>
        <v>#VALUE!</v>
      </c>
      <c r="AM93" s="13">
        <f>AM94+AM97</f>
        <v>1400</v>
      </c>
      <c r="AN93" s="13">
        <f>AN94+AN97</f>
        <v>700</v>
      </c>
      <c r="AO93" s="13">
        <f>AO94+AO97</f>
        <v>0</v>
      </c>
      <c r="AP93" s="13">
        <f>AP94+AP97</f>
        <v>700</v>
      </c>
      <c r="AQ93" s="13" t="e">
        <f>AQ94+AQ97</f>
        <v>#VALUE!</v>
      </c>
      <c r="AR93" s="13">
        <f>AR94+AR97</f>
        <v>2000</v>
      </c>
      <c r="AS93" s="13">
        <f>AS94+AS97</f>
        <v>600</v>
      </c>
      <c r="AT93" s="13">
        <f>AT94+AT97</f>
        <v>700</v>
      </c>
      <c r="AU93" s="13">
        <f>AU94+AU97</f>
        <v>700</v>
      </c>
      <c r="AV93" s="13" t="e">
        <f>AV94+AV97</f>
        <v>#VALUE!</v>
      </c>
      <c r="AW93" s="13">
        <f>AW94+AW97</f>
        <v>4300</v>
      </c>
      <c r="AX93" s="13">
        <f>AX94+AX97</f>
        <v>1200</v>
      </c>
      <c r="AY93" s="13">
        <f>AY94+AY97</f>
        <v>1400</v>
      </c>
      <c r="AZ93" s="13">
        <f>AZ94+AZ97</f>
        <v>1700</v>
      </c>
      <c r="BA93" s="13" t="e">
        <f>BA94+BA97</f>
        <v>#VALUE!</v>
      </c>
      <c r="BB93" s="13">
        <f>BB94+BB97</f>
        <v>9800</v>
      </c>
      <c r="BC93" s="13">
        <f>BC94+BC97</f>
        <v>1400</v>
      </c>
      <c r="BD93" s="13">
        <f>BD94+BD97</f>
        <v>1600</v>
      </c>
      <c r="BE93" s="13">
        <f>BE94+BE97</f>
        <v>6800</v>
      </c>
      <c r="BF93" s="11"/>
      <c r="BG93" s="11"/>
      <c r="BH93" s="10"/>
      <c r="BI93" s="10"/>
      <c r="BJ93" s="59"/>
      <c r="BK93" s="60"/>
      <c r="BL93" s="60"/>
    </row>
    <row r="94" s="2" customFormat="1" ht="68" customHeight="1" spans="1:64">
      <c r="A94" s="9"/>
      <c r="B94" s="10" t="s">
        <v>171</v>
      </c>
      <c r="C94" s="10"/>
      <c r="D94" s="10"/>
      <c r="E94" s="10"/>
      <c r="F94" s="10"/>
      <c r="G94" s="10"/>
      <c r="H94" s="9"/>
      <c r="I94" s="9"/>
      <c r="J94" s="13">
        <f>J96+J95</f>
        <v>77253</v>
      </c>
      <c r="K94" s="13">
        <f t="shared" ref="K94:AP94" si="165">K96+K95</f>
        <v>26800</v>
      </c>
      <c r="L94" s="13">
        <f>L96+L95</f>
        <v>0</v>
      </c>
      <c r="M94" s="13">
        <f>M96+M95</f>
        <v>47953</v>
      </c>
      <c r="N94" s="13">
        <f>N96+N95</f>
        <v>2500</v>
      </c>
      <c r="O94" s="44">
        <f>P94/J94*100%</f>
        <v>0</v>
      </c>
      <c r="P94" s="13">
        <f>P96+P95</f>
        <v>0</v>
      </c>
      <c r="Q94" s="13">
        <f>Q96+Q95</f>
        <v>0</v>
      </c>
      <c r="R94" s="13">
        <f>R96+R95</f>
        <v>0</v>
      </c>
      <c r="S94" s="13">
        <f>S96+S95</f>
        <v>0</v>
      </c>
      <c r="T94" s="13">
        <f>T96+T95</f>
        <v>0</v>
      </c>
      <c r="U94" s="13">
        <f>U96+U95</f>
        <v>0</v>
      </c>
      <c r="V94" s="13">
        <f>V96+V95</f>
        <v>0</v>
      </c>
      <c r="W94" s="13">
        <f>W96+W95</f>
        <v>0</v>
      </c>
      <c r="X94" s="13">
        <f>X96+X95</f>
        <v>0</v>
      </c>
      <c r="Y94" s="13">
        <f>Y96+Y95</f>
        <v>0</v>
      </c>
      <c r="Z94" s="13">
        <f>Z96+Z95</f>
        <v>0</v>
      </c>
      <c r="AA94" s="13">
        <f>AA96+AA95</f>
        <v>9000</v>
      </c>
      <c r="AB94" s="13">
        <f>AB96+AB95</f>
        <v>5000</v>
      </c>
      <c r="AC94" s="13">
        <f>AC96+AC95</f>
        <v>0</v>
      </c>
      <c r="AD94" s="13">
        <f>AD96+AD95</f>
        <v>0</v>
      </c>
      <c r="AE94" s="13">
        <f>AE96+AE95</f>
        <v>0</v>
      </c>
      <c r="AF94" s="13">
        <f>AF96+AF95</f>
        <v>0</v>
      </c>
      <c r="AG94" s="13">
        <f>AG96+AG95</f>
        <v>1500</v>
      </c>
      <c r="AH94" s="13">
        <f>AH96+AH95</f>
        <v>1500</v>
      </c>
      <c r="AI94" s="13">
        <f>AI96+AI95</f>
        <v>0</v>
      </c>
      <c r="AJ94" s="13">
        <f>AJ96+AJ95</f>
        <v>0</v>
      </c>
      <c r="AK94" s="13">
        <f>AK96+AK95</f>
        <v>2500</v>
      </c>
      <c r="AL94" s="13" t="e">
        <f>AL96+AL95</f>
        <v>#VALUE!</v>
      </c>
      <c r="AM94" s="13">
        <f>AM96+AM95</f>
        <v>0</v>
      </c>
      <c r="AN94" s="13">
        <f>AN96+AN95</f>
        <v>0</v>
      </c>
      <c r="AO94" s="13">
        <f>AO96+AO95</f>
        <v>0</v>
      </c>
      <c r="AP94" s="13">
        <f t="shared" ref="AP94:BF94" si="166">AP96+AP95</f>
        <v>0</v>
      </c>
      <c r="AQ94" s="13" t="e">
        <f>AQ96+AQ95</f>
        <v>#VALUE!</v>
      </c>
      <c r="AR94" s="13">
        <f>AR96+AR95</f>
        <v>0</v>
      </c>
      <c r="AS94" s="13">
        <f>AS96+AS95</f>
        <v>0</v>
      </c>
      <c r="AT94" s="13">
        <f>AT96+AT95</f>
        <v>0</v>
      </c>
      <c r="AU94" s="13">
        <f>AU96+AU95</f>
        <v>0</v>
      </c>
      <c r="AV94" s="13" t="e">
        <f>AV96+AV95</f>
        <v>#VALUE!</v>
      </c>
      <c r="AW94" s="13">
        <f>AW96+AW95</f>
        <v>1800</v>
      </c>
      <c r="AX94" s="13">
        <f>AX96+AX95</f>
        <v>500</v>
      </c>
      <c r="AY94" s="13">
        <f>AY96+AY95</f>
        <v>500</v>
      </c>
      <c r="AZ94" s="13">
        <f>AZ96+AZ95</f>
        <v>800</v>
      </c>
      <c r="BA94" s="13" t="e">
        <f>BA96+BA95</f>
        <v>#VALUE!</v>
      </c>
      <c r="BB94" s="13">
        <f>BB96+BB95</f>
        <v>7200</v>
      </c>
      <c r="BC94" s="13">
        <f>BC96+BC95</f>
        <v>700</v>
      </c>
      <c r="BD94" s="13">
        <f>BD96+BD95</f>
        <v>700</v>
      </c>
      <c r="BE94" s="13">
        <f>BE96+BE95</f>
        <v>5800</v>
      </c>
      <c r="BF94" s="13"/>
      <c r="BG94" s="11"/>
      <c r="BH94" s="10"/>
      <c r="BI94" s="10"/>
      <c r="BJ94" s="59"/>
      <c r="BK94" s="60"/>
      <c r="BL94" s="60"/>
    </row>
    <row r="95" s="2" customFormat="1" ht="168" customHeight="1" spans="1:64">
      <c r="A95" s="10">
        <v>54</v>
      </c>
      <c r="B95" s="10" t="s">
        <v>495</v>
      </c>
      <c r="C95" s="10" t="s">
        <v>496</v>
      </c>
      <c r="D95" s="10" t="s">
        <v>497</v>
      </c>
      <c r="E95" s="10" t="s">
        <v>498</v>
      </c>
      <c r="F95" s="10" t="s">
        <v>499</v>
      </c>
      <c r="G95" s="10" t="s">
        <v>125</v>
      </c>
      <c r="H95" s="10" t="s">
        <v>231</v>
      </c>
      <c r="I95" s="10" t="s">
        <v>232</v>
      </c>
      <c r="J95" s="17">
        <f t="shared" ref="J95:J99" si="167">K95+L95+M95+N95</f>
        <v>72263</v>
      </c>
      <c r="K95" s="17">
        <v>26800</v>
      </c>
      <c r="L95" s="17">
        <v>0</v>
      </c>
      <c r="M95" s="17">
        <v>45463</v>
      </c>
      <c r="N95" s="17">
        <v>0</v>
      </c>
      <c r="O95" s="44">
        <f>P95/J95*100%</f>
        <v>0</v>
      </c>
      <c r="P95" s="17">
        <v>0</v>
      </c>
      <c r="Q95" s="17">
        <f t="shared" ref="Q95:Q99" si="168">R95+S95+T95+U95</f>
        <v>0</v>
      </c>
      <c r="R95" s="17">
        <v>0</v>
      </c>
      <c r="S95" s="17">
        <v>0</v>
      </c>
      <c r="T95" s="17">
        <v>0</v>
      </c>
      <c r="U95" s="17">
        <v>0</v>
      </c>
      <c r="V95" s="17">
        <f t="shared" ref="V95:V99" si="169">W95+X95+Y95+Z95</f>
        <v>0</v>
      </c>
      <c r="W95" s="17">
        <v>0</v>
      </c>
      <c r="X95" s="17">
        <v>0</v>
      </c>
      <c r="Y95" s="17">
        <v>0</v>
      </c>
      <c r="Z95" s="17">
        <v>0</v>
      </c>
      <c r="AA95" s="17">
        <f t="shared" ref="AA95:AA99" si="170">AB95+AC95+AD95+AG95+AJ95+AK95</f>
        <v>5000</v>
      </c>
      <c r="AB95" s="17">
        <v>5000</v>
      </c>
      <c r="AC95" s="17">
        <v>0</v>
      </c>
      <c r="AD95" s="17">
        <f t="shared" ref="AD95:AD99" si="171">AE95+AF95</f>
        <v>0</v>
      </c>
      <c r="AE95" s="17">
        <v>0</v>
      </c>
      <c r="AF95" s="17">
        <v>0</v>
      </c>
      <c r="AG95" s="17">
        <f t="shared" ref="AG95:AG99" si="172">AH95+AI95</f>
        <v>0</v>
      </c>
      <c r="AH95" s="17">
        <v>0</v>
      </c>
      <c r="AI95" s="17">
        <v>0</v>
      </c>
      <c r="AJ95" s="17">
        <v>0</v>
      </c>
      <c r="AK95" s="17">
        <v>0</v>
      </c>
      <c r="AL95" s="14" t="s">
        <v>500</v>
      </c>
      <c r="AM95" s="17">
        <f t="shared" ref="AM95:AM99" si="173">AN95+AO95+AP95</f>
        <v>0</v>
      </c>
      <c r="AN95" s="17">
        <v>0</v>
      </c>
      <c r="AO95" s="17">
        <v>0</v>
      </c>
      <c r="AP95" s="17">
        <v>0</v>
      </c>
      <c r="AQ95" s="14" t="s">
        <v>501</v>
      </c>
      <c r="AR95" s="14">
        <f t="shared" ref="AR95:AR99" si="174">AS95+AT95+AU95</f>
        <v>0</v>
      </c>
      <c r="AS95" s="17">
        <v>0</v>
      </c>
      <c r="AT95" s="17">
        <v>0</v>
      </c>
      <c r="AU95" s="17">
        <v>0</v>
      </c>
      <c r="AV95" s="14" t="s">
        <v>502</v>
      </c>
      <c r="AW95" s="17">
        <f t="shared" ref="AW95:AW99" si="175">AX95+AY95+AZ95</f>
        <v>0</v>
      </c>
      <c r="AX95" s="17">
        <v>0</v>
      </c>
      <c r="AY95" s="17">
        <v>0</v>
      </c>
      <c r="AZ95" s="17">
        <v>0</v>
      </c>
      <c r="BA95" s="17" t="s">
        <v>503</v>
      </c>
      <c r="BB95" s="17">
        <f t="shared" ref="BB95:BB99" si="176">BC95+BD95+BE95</f>
        <v>5000</v>
      </c>
      <c r="BC95" s="17">
        <v>0</v>
      </c>
      <c r="BD95" s="17">
        <v>0</v>
      </c>
      <c r="BE95" s="17">
        <v>5000</v>
      </c>
      <c r="BF95" s="11" t="s">
        <v>504</v>
      </c>
      <c r="BG95" s="11" t="s">
        <v>79</v>
      </c>
      <c r="BH95" s="10" t="s">
        <v>130</v>
      </c>
      <c r="BI95" s="10"/>
      <c r="BJ95" s="11"/>
      <c r="BK95" s="60"/>
      <c r="BL95" s="60"/>
    </row>
    <row r="96" s="2" customFormat="1" ht="351" customHeight="1" spans="1:64">
      <c r="A96" s="10">
        <v>55</v>
      </c>
      <c r="B96" s="10" t="s">
        <v>505</v>
      </c>
      <c r="C96" s="10" t="s">
        <v>496</v>
      </c>
      <c r="D96" s="10" t="s">
        <v>497</v>
      </c>
      <c r="E96" s="20" t="s">
        <v>506</v>
      </c>
      <c r="F96" s="10" t="s">
        <v>507</v>
      </c>
      <c r="G96" s="10" t="s">
        <v>125</v>
      </c>
      <c r="H96" s="9" t="s">
        <v>325</v>
      </c>
      <c r="I96" s="9" t="s">
        <v>326</v>
      </c>
      <c r="J96" s="13">
        <f>K96+L96+M96+N96</f>
        <v>4990</v>
      </c>
      <c r="K96" s="17">
        <v>0</v>
      </c>
      <c r="L96" s="17">
        <v>0</v>
      </c>
      <c r="M96" s="17">
        <v>2490</v>
      </c>
      <c r="N96" s="17">
        <v>2500</v>
      </c>
      <c r="O96" s="44">
        <f>P96/J96*100%</f>
        <v>0</v>
      </c>
      <c r="P96" s="17">
        <v>0</v>
      </c>
      <c r="Q96" s="13">
        <f>R96+S96+T96+U96</f>
        <v>0</v>
      </c>
      <c r="R96" s="17">
        <v>0</v>
      </c>
      <c r="S96" s="17">
        <v>0</v>
      </c>
      <c r="T96" s="17">
        <v>0</v>
      </c>
      <c r="U96" s="17">
        <v>0</v>
      </c>
      <c r="V96" s="13">
        <f>W96+X96+Y96+Z96</f>
        <v>0</v>
      </c>
      <c r="W96" s="17">
        <v>0</v>
      </c>
      <c r="X96" s="17">
        <v>0</v>
      </c>
      <c r="Y96" s="17">
        <v>0</v>
      </c>
      <c r="Z96" s="17">
        <v>0</v>
      </c>
      <c r="AA96" s="13">
        <f>AB96+AC96+AD96+AG96+AJ96+AK96</f>
        <v>4000</v>
      </c>
      <c r="AB96" s="17">
        <v>0</v>
      </c>
      <c r="AC96" s="17">
        <v>0</v>
      </c>
      <c r="AD96" s="13">
        <f>AE96+AF96</f>
        <v>0</v>
      </c>
      <c r="AE96" s="17">
        <v>0</v>
      </c>
      <c r="AF96" s="17">
        <v>0</v>
      </c>
      <c r="AG96" s="13">
        <f>AH96+AI96</f>
        <v>1500</v>
      </c>
      <c r="AH96" s="17">
        <v>1500</v>
      </c>
      <c r="AI96" s="17">
        <v>0</v>
      </c>
      <c r="AJ96" s="17">
        <v>0</v>
      </c>
      <c r="AK96" s="17">
        <v>2500</v>
      </c>
      <c r="AL96" s="17" t="s">
        <v>327</v>
      </c>
      <c r="AM96" s="13">
        <f>AN96+AO96+AP96</f>
        <v>0</v>
      </c>
      <c r="AN96" s="17">
        <v>0</v>
      </c>
      <c r="AO96" s="17">
        <v>0</v>
      </c>
      <c r="AP96" s="17">
        <v>0</v>
      </c>
      <c r="AQ96" s="17" t="s">
        <v>328</v>
      </c>
      <c r="AR96" s="13">
        <f>AS96+AT96+AU96</f>
        <v>0</v>
      </c>
      <c r="AS96" s="17">
        <v>0</v>
      </c>
      <c r="AT96" s="17">
        <v>0</v>
      </c>
      <c r="AU96" s="17">
        <v>0</v>
      </c>
      <c r="AV96" s="17" t="s">
        <v>269</v>
      </c>
      <c r="AW96" s="13">
        <f>AX96+AY96+AZ96</f>
        <v>1800</v>
      </c>
      <c r="AX96" s="17">
        <v>500</v>
      </c>
      <c r="AY96" s="17">
        <v>500</v>
      </c>
      <c r="AZ96" s="17">
        <v>800</v>
      </c>
      <c r="BA96" s="17" t="s">
        <v>181</v>
      </c>
      <c r="BB96" s="13">
        <f>BC96+BD96+BE96</f>
        <v>2200</v>
      </c>
      <c r="BC96" s="17">
        <v>700</v>
      </c>
      <c r="BD96" s="17">
        <v>700</v>
      </c>
      <c r="BE96" s="17">
        <v>800</v>
      </c>
      <c r="BF96" s="11" t="s">
        <v>389</v>
      </c>
      <c r="BG96" s="11" t="s">
        <v>79</v>
      </c>
      <c r="BH96" s="10" t="s">
        <v>130</v>
      </c>
      <c r="BI96" s="10" t="s">
        <v>508</v>
      </c>
      <c r="BJ96" s="59" t="s">
        <v>142</v>
      </c>
      <c r="BK96" s="10" t="s">
        <v>509</v>
      </c>
      <c r="BL96" s="10" t="s">
        <v>496</v>
      </c>
    </row>
    <row r="97" s="2" customFormat="1" ht="68" customHeight="1" spans="1:64">
      <c r="A97" s="9"/>
      <c r="B97" s="10" t="s">
        <v>510</v>
      </c>
      <c r="C97" s="10"/>
      <c r="D97" s="10"/>
      <c r="E97" s="10"/>
      <c r="F97" s="10"/>
      <c r="G97" s="10"/>
      <c r="H97" s="9"/>
      <c r="I97" s="9"/>
      <c r="J97" s="13">
        <f>J98+J99</f>
        <v>96441</v>
      </c>
      <c r="K97" s="13">
        <f t="shared" ref="K97:BF97" si="177">K98+K99</f>
        <v>13752</v>
      </c>
      <c r="L97" s="13">
        <f>L98+L99</f>
        <v>12743</v>
      </c>
      <c r="M97" s="13">
        <f>M98+M99</f>
        <v>69946</v>
      </c>
      <c r="N97" s="13">
        <f>N98+N99</f>
        <v>0</v>
      </c>
      <c r="O97" s="44">
        <f>P97/J97*100%</f>
        <v>0.47735921444199</v>
      </c>
      <c r="P97" s="13">
        <f>P98+P99</f>
        <v>46037</v>
      </c>
      <c r="Q97" s="13">
        <f>Q98+Q99</f>
        <v>33553</v>
      </c>
      <c r="R97" s="13">
        <f>R98+R99</f>
        <v>13752</v>
      </c>
      <c r="S97" s="13">
        <f>S98+S99</f>
        <v>12743</v>
      </c>
      <c r="T97" s="13">
        <f>T98+T99</f>
        <v>7058</v>
      </c>
      <c r="U97" s="13">
        <f>U98+U99</f>
        <v>0</v>
      </c>
      <c r="V97" s="13">
        <f>V98+V99</f>
        <v>33553</v>
      </c>
      <c r="W97" s="13">
        <f>W98+W99</f>
        <v>13752</v>
      </c>
      <c r="X97" s="13">
        <f>X98+X99</f>
        <v>12743</v>
      </c>
      <c r="Y97" s="13">
        <f>Y98+Y99</f>
        <v>7058</v>
      </c>
      <c r="Z97" s="13">
        <f>Z98+Z99</f>
        <v>0</v>
      </c>
      <c r="AA97" s="13">
        <f>AA98+AA99</f>
        <v>8500</v>
      </c>
      <c r="AB97" s="13">
        <f>AB98+AB99</f>
        <v>0</v>
      </c>
      <c r="AC97" s="13">
        <f>AC98+AC99</f>
        <v>0</v>
      </c>
      <c r="AD97" s="13">
        <f>AD98+AD99</f>
        <v>1000</v>
      </c>
      <c r="AE97" s="13">
        <f>AE98+AE99</f>
        <v>0</v>
      </c>
      <c r="AF97" s="13">
        <f>AF98+AF99</f>
        <v>1000</v>
      </c>
      <c r="AG97" s="13">
        <f>AG98+AG99</f>
        <v>7500</v>
      </c>
      <c r="AH97" s="13">
        <f>AH98+AH99</f>
        <v>7500</v>
      </c>
      <c r="AI97" s="13">
        <f>AI98+AI99</f>
        <v>0</v>
      </c>
      <c r="AJ97" s="13">
        <f>AJ98+AJ99</f>
        <v>0</v>
      </c>
      <c r="AK97" s="13">
        <f>AK98+AK99</f>
        <v>0</v>
      </c>
      <c r="AL97" s="13" t="e">
        <f>AL98+AL99</f>
        <v>#VALUE!</v>
      </c>
      <c r="AM97" s="13">
        <f>AM98+AM99</f>
        <v>1400</v>
      </c>
      <c r="AN97" s="13">
        <f>AN98+AN99</f>
        <v>700</v>
      </c>
      <c r="AO97" s="13">
        <f>AO98+AO99</f>
        <v>0</v>
      </c>
      <c r="AP97" s="13">
        <f>AP98+AP99</f>
        <v>700</v>
      </c>
      <c r="AQ97" s="13" t="e">
        <f>AQ98+AQ99</f>
        <v>#VALUE!</v>
      </c>
      <c r="AR97" s="13">
        <f>AR98+AR99</f>
        <v>2000</v>
      </c>
      <c r="AS97" s="13">
        <f>AS98+AS99</f>
        <v>600</v>
      </c>
      <c r="AT97" s="13">
        <f>AT98+AT99</f>
        <v>700</v>
      </c>
      <c r="AU97" s="13">
        <f>AU98+AU99</f>
        <v>700</v>
      </c>
      <c r="AV97" s="13" t="e">
        <f>AV98+AV99</f>
        <v>#VALUE!</v>
      </c>
      <c r="AW97" s="13">
        <f>AW98+AW99</f>
        <v>2500</v>
      </c>
      <c r="AX97" s="13">
        <f>AX98+AX99</f>
        <v>700</v>
      </c>
      <c r="AY97" s="13">
        <f>AY98+AY99</f>
        <v>900</v>
      </c>
      <c r="AZ97" s="13">
        <f>AZ98+AZ99</f>
        <v>900</v>
      </c>
      <c r="BA97" s="13" t="e">
        <f>BA98+BA99</f>
        <v>#VALUE!</v>
      </c>
      <c r="BB97" s="13">
        <f>BB98+BB99</f>
        <v>2600</v>
      </c>
      <c r="BC97" s="13">
        <f>BC98+BC99</f>
        <v>700</v>
      </c>
      <c r="BD97" s="13">
        <f>BD98+BD99</f>
        <v>900</v>
      </c>
      <c r="BE97" s="13">
        <f>BE98+BE99</f>
        <v>1000</v>
      </c>
      <c r="BF97" s="11"/>
      <c r="BG97" s="11"/>
      <c r="BH97" s="10"/>
      <c r="BI97" s="10"/>
      <c r="BJ97" s="59"/>
      <c r="BK97" s="60"/>
      <c r="BL97" s="60"/>
    </row>
    <row r="98" s="2" customFormat="1" ht="407" customHeight="1" spans="1:64">
      <c r="A98" s="9">
        <v>56</v>
      </c>
      <c r="B98" s="10" t="s">
        <v>511</v>
      </c>
      <c r="C98" s="10" t="s">
        <v>496</v>
      </c>
      <c r="D98" s="10" t="s">
        <v>497</v>
      </c>
      <c r="E98" s="19" t="s">
        <v>512</v>
      </c>
      <c r="F98" s="10" t="s">
        <v>72</v>
      </c>
      <c r="G98" s="10" t="s">
        <v>73</v>
      </c>
      <c r="H98" s="9" t="s">
        <v>513</v>
      </c>
      <c r="I98" s="9" t="s">
        <v>514</v>
      </c>
      <c r="J98" s="13">
        <f>K98+L98+M98+N98</f>
        <v>53675</v>
      </c>
      <c r="K98" s="13">
        <v>5252</v>
      </c>
      <c r="L98" s="13">
        <v>12743</v>
      </c>
      <c r="M98" s="13">
        <v>35680</v>
      </c>
      <c r="N98" s="13">
        <v>0</v>
      </c>
      <c r="O98" s="44">
        <f>P98/J98*100%</f>
        <v>0.382487191429902</v>
      </c>
      <c r="P98" s="13">
        <v>20530</v>
      </c>
      <c r="Q98" s="13">
        <f>R98+S98+T98+U98</f>
        <v>19263</v>
      </c>
      <c r="R98" s="13">
        <v>5252</v>
      </c>
      <c r="S98" s="13">
        <v>12743</v>
      </c>
      <c r="T98" s="13">
        <v>1268</v>
      </c>
      <c r="U98" s="13">
        <v>0</v>
      </c>
      <c r="V98" s="13">
        <f>W98+X98+Y98+Z98</f>
        <v>19263</v>
      </c>
      <c r="W98" s="13">
        <v>5252</v>
      </c>
      <c r="X98" s="13">
        <v>12743</v>
      </c>
      <c r="Y98" s="13">
        <v>1268</v>
      </c>
      <c r="Z98" s="13">
        <v>0</v>
      </c>
      <c r="AA98" s="13">
        <f>AB98+AC98+AD98+AG98+AJ98+AK98</f>
        <v>5000</v>
      </c>
      <c r="AB98" s="13">
        <v>0</v>
      </c>
      <c r="AC98" s="13">
        <v>0</v>
      </c>
      <c r="AD98" s="13">
        <f>AE98+AF98</f>
        <v>0</v>
      </c>
      <c r="AE98" s="13">
        <v>0</v>
      </c>
      <c r="AF98" s="13">
        <v>0</v>
      </c>
      <c r="AG98" s="13">
        <f>AH98+AI98</f>
        <v>5000</v>
      </c>
      <c r="AH98" s="13">
        <v>5000</v>
      </c>
      <c r="AI98" s="13">
        <v>0</v>
      </c>
      <c r="AJ98" s="13">
        <v>0</v>
      </c>
      <c r="AK98" s="13">
        <v>0</v>
      </c>
      <c r="AL98" s="17" t="s">
        <v>515</v>
      </c>
      <c r="AM98" s="13">
        <f>AN98+AO98+AP98</f>
        <v>1000</v>
      </c>
      <c r="AN98" s="17">
        <v>500</v>
      </c>
      <c r="AO98" s="17">
        <v>0</v>
      </c>
      <c r="AP98" s="17">
        <v>500</v>
      </c>
      <c r="AQ98" s="17" t="s">
        <v>515</v>
      </c>
      <c r="AR98" s="13">
        <f>AS98+AT98+AU98</f>
        <v>1300</v>
      </c>
      <c r="AS98" s="17">
        <v>400</v>
      </c>
      <c r="AT98" s="17">
        <v>400</v>
      </c>
      <c r="AU98" s="17">
        <v>500</v>
      </c>
      <c r="AV98" s="17" t="s">
        <v>515</v>
      </c>
      <c r="AW98" s="13">
        <f>AX98+AY98+AZ98</f>
        <v>1400</v>
      </c>
      <c r="AX98" s="17">
        <v>400</v>
      </c>
      <c r="AY98" s="17">
        <v>500</v>
      </c>
      <c r="AZ98" s="17">
        <v>500</v>
      </c>
      <c r="BA98" s="17" t="s">
        <v>515</v>
      </c>
      <c r="BB98" s="13">
        <f>BC98+BD98+BE98</f>
        <v>1300</v>
      </c>
      <c r="BC98" s="17">
        <v>400</v>
      </c>
      <c r="BD98" s="17">
        <v>400</v>
      </c>
      <c r="BE98" s="17">
        <v>500</v>
      </c>
      <c r="BF98" s="11" t="s">
        <v>516</v>
      </c>
      <c r="BG98" s="11" t="s">
        <v>79</v>
      </c>
      <c r="BH98" s="10" t="s">
        <v>80</v>
      </c>
      <c r="BI98" s="10" t="s">
        <v>517</v>
      </c>
      <c r="BJ98" s="59" t="s">
        <v>518</v>
      </c>
      <c r="BK98" s="28" t="s">
        <v>519</v>
      </c>
      <c r="BL98" s="28" t="s">
        <v>496</v>
      </c>
    </row>
    <row r="99" s="2" customFormat="1" ht="196" customHeight="1" spans="1:64">
      <c r="A99" s="9">
        <v>57</v>
      </c>
      <c r="B99" s="10" t="s">
        <v>520</v>
      </c>
      <c r="C99" s="10" t="s">
        <v>496</v>
      </c>
      <c r="D99" s="10" t="s">
        <v>497</v>
      </c>
      <c r="E99" s="11" t="s">
        <v>521</v>
      </c>
      <c r="F99" s="10" t="s">
        <v>522</v>
      </c>
      <c r="G99" s="10" t="s">
        <v>73</v>
      </c>
      <c r="H99" s="32" t="s">
        <v>523</v>
      </c>
      <c r="I99" s="32" t="s">
        <v>146</v>
      </c>
      <c r="J99" s="13">
        <f>K99+L99+M99+N99</f>
        <v>42766</v>
      </c>
      <c r="K99" s="17">
        <v>8500</v>
      </c>
      <c r="L99" s="17">
        <v>0</v>
      </c>
      <c r="M99" s="17">
        <v>34266</v>
      </c>
      <c r="N99" s="17">
        <v>0</v>
      </c>
      <c r="O99" s="44">
        <f>P99/J99*100%</f>
        <v>0.596431744844035</v>
      </c>
      <c r="P99" s="17">
        <v>25507</v>
      </c>
      <c r="Q99" s="13">
        <f>R99+S99+T99+U99</f>
        <v>14290</v>
      </c>
      <c r="R99" s="17">
        <v>8500</v>
      </c>
      <c r="S99" s="17">
        <v>0</v>
      </c>
      <c r="T99" s="17">
        <v>5790</v>
      </c>
      <c r="U99" s="17">
        <v>0</v>
      </c>
      <c r="V99" s="13">
        <f>W99+X99+Y99+Z99</f>
        <v>14290</v>
      </c>
      <c r="W99" s="17">
        <v>8500</v>
      </c>
      <c r="X99" s="17">
        <v>0</v>
      </c>
      <c r="Y99" s="17">
        <v>5790</v>
      </c>
      <c r="Z99" s="17">
        <v>0</v>
      </c>
      <c r="AA99" s="13">
        <f>AB99+AC99+AD99+AG99+AJ99+AK99</f>
        <v>3500</v>
      </c>
      <c r="AB99" s="17">
        <v>0</v>
      </c>
      <c r="AC99" s="17">
        <v>0</v>
      </c>
      <c r="AD99" s="13">
        <f>AE99+AF99</f>
        <v>1000</v>
      </c>
      <c r="AE99" s="17">
        <v>0</v>
      </c>
      <c r="AF99" s="17">
        <v>1000</v>
      </c>
      <c r="AG99" s="13">
        <f>AH99+AI99</f>
        <v>2500</v>
      </c>
      <c r="AH99" s="17">
        <v>2500</v>
      </c>
      <c r="AI99" s="17">
        <v>0</v>
      </c>
      <c r="AJ99" s="17">
        <v>0</v>
      </c>
      <c r="AK99" s="17">
        <v>0</v>
      </c>
      <c r="AL99" s="17" t="s">
        <v>76</v>
      </c>
      <c r="AM99" s="13">
        <f>AN99+AO99+AP99</f>
        <v>400</v>
      </c>
      <c r="AN99" s="17">
        <v>200</v>
      </c>
      <c r="AO99" s="17">
        <v>0</v>
      </c>
      <c r="AP99" s="17">
        <v>200</v>
      </c>
      <c r="AQ99" s="17" t="s">
        <v>76</v>
      </c>
      <c r="AR99" s="13">
        <f>AS99+AT99+AU99</f>
        <v>700</v>
      </c>
      <c r="AS99" s="17">
        <v>200</v>
      </c>
      <c r="AT99" s="17">
        <v>300</v>
      </c>
      <c r="AU99" s="17">
        <v>200</v>
      </c>
      <c r="AV99" s="17" t="s">
        <v>76</v>
      </c>
      <c r="AW99" s="13">
        <f>AX99+AY99+AZ99</f>
        <v>1100</v>
      </c>
      <c r="AX99" s="17">
        <v>300</v>
      </c>
      <c r="AY99" s="17">
        <v>400</v>
      </c>
      <c r="AZ99" s="17">
        <v>400</v>
      </c>
      <c r="BA99" s="17" t="s">
        <v>76</v>
      </c>
      <c r="BB99" s="13">
        <f>BC99+BD99+BE99</f>
        <v>1300</v>
      </c>
      <c r="BC99" s="17">
        <v>300</v>
      </c>
      <c r="BD99" s="17">
        <v>500</v>
      </c>
      <c r="BE99" s="17">
        <v>500</v>
      </c>
      <c r="BF99" s="16" t="s">
        <v>524</v>
      </c>
      <c r="BG99" s="21" t="s">
        <v>79</v>
      </c>
      <c r="BH99" s="10" t="s">
        <v>80</v>
      </c>
      <c r="BI99" s="10"/>
      <c r="BJ99" s="59" t="s">
        <v>87</v>
      </c>
      <c r="BK99" s="10" t="s">
        <v>525</v>
      </c>
      <c r="BL99" s="28" t="s">
        <v>496</v>
      </c>
    </row>
    <row r="100" s="3" customFormat="1" ht="68" customHeight="1" spans="1:64">
      <c r="A100" s="9" t="s">
        <v>526</v>
      </c>
      <c r="B100" s="11" t="s">
        <v>527</v>
      </c>
      <c r="C100" s="11"/>
      <c r="D100" s="11"/>
      <c r="E100" s="11"/>
      <c r="F100" s="11"/>
      <c r="G100" s="11"/>
      <c r="H100" s="9"/>
      <c r="I100" s="9"/>
      <c r="J100" s="13">
        <f>J101+J103</f>
        <v>54490</v>
      </c>
      <c r="K100" s="13">
        <f t="shared" ref="K100:BF100" si="178">K101+K103</f>
        <v>27361</v>
      </c>
      <c r="L100" s="13">
        <f>L101+L103</f>
        <v>6941</v>
      </c>
      <c r="M100" s="13">
        <f>M101+M103</f>
        <v>20188</v>
      </c>
      <c r="N100" s="13">
        <f>N101+N103</f>
        <v>0</v>
      </c>
      <c r="O100" s="44">
        <f>P100/J100*100%</f>
        <v>0.306221325013764</v>
      </c>
      <c r="P100" s="13">
        <f>P101+P103</f>
        <v>16686</v>
      </c>
      <c r="Q100" s="13">
        <f>Q101+Q103</f>
        <v>28817</v>
      </c>
      <c r="R100" s="13">
        <f>R101+R103</f>
        <v>22041</v>
      </c>
      <c r="S100" s="13">
        <f>S101+S103</f>
        <v>5113</v>
      </c>
      <c r="T100" s="13">
        <f>T101+T103</f>
        <v>1663</v>
      </c>
      <c r="U100" s="13">
        <f>U101+U103</f>
        <v>0</v>
      </c>
      <c r="V100" s="13">
        <f>V101+V103</f>
        <v>11759</v>
      </c>
      <c r="W100" s="13">
        <f>W101+W103</f>
        <v>9534</v>
      </c>
      <c r="X100" s="13">
        <f>X101+X103</f>
        <v>1065</v>
      </c>
      <c r="Y100" s="13">
        <f>Y101+Y103</f>
        <v>1160</v>
      </c>
      <c r="Z100" s="13">
        <f>Z101+Z103</f>
        <v>0</v>
      </c>
      <c r="AA100" s="13">
        <f>AA101+AA103</f>
        <v>22395</v>
      </c>
      <c r="AB100" s="13">
        <f>AB101+AB103</f>
        <v>13447</v>
      </c>
      <c r="AC100" s="13">
        <f>AC101+AC103</f>
        <v>4048</v>
      </c>
      <c r="AD100" s="13">
        <f>AD101+AD103</f>
        <v>1400</v>
      </c>
      <c r="AE100" s="13">
        <f>AE101+AE103</f>
        <v>0</v>
      </c>
      <c r="AF100" s="13">
        <f>AF101+AF103</f>
        <v>1400</v>
      </c>
      <c r="AG100" s="13">
        <f>AG101+AG103</f>
        <v>3500</v>
      </c>
      <c r="AH100" s="13">
        <f>AH101+AH103</f>
        <v>3500</v>
      </c>
      <c r="AI100" s="13">
        <f>AI101+AI103</f>
        <v>0</v>
      </c>
      <c r="AJ100" s="13">
        <f>AJ101+AJ103</f>
        <v>0</v>
      </c>
      <c r="AK100" s="13">
        <f>AK101+AK103</f>
        <v>0</v>
      </c>
      <c r="AL100" s="13" t="e">
        <f>AL101+AL103</f>
        <v>#VALUE!</v>
      </c>
      <c r="AM100" s="13">
        <f>AM101+AM103</f>
        <v>4485</v>
      </c>
      <c r="AN100" s="13">
        <f>AN101+AN103</f>
        <v>1765</v>
      </c>
      <c r="AO100" s="13">
        <f>AO101+AO103</f>
        <v>0</v>
      </c>
      <c r="AP100" s="13">
        <f>AP101+AP103</f>
        <v>2720</v>
      </c>
      <c r="AQ100" s="13" t="e">
        <f>AQ101+AQ103</f>
        <v>#VALUE!</v>
      </c>
      <c r="AR100" s="13">
        <f>AR101+AR103</f>
        <v>7904</v>
      </c>
      <c r="AS100" s="13">
        <f>AS101+AS103</f>
        <v>2754</v>
      </c>
      <c r="AT100" s="13">
        <f>AT101+AT103</f>
        <v>2760</v>
      </c>
      <c r="AU100" s="13">
        <f>AU101+AU103</f>
        <v>2390</v>
      </c>
      <c r="AV100" s="13" t="e">
        <f>AV101+AV103</f>
        <v>#VALUE!</v>
      </c>
      <c r="AW100" s="13">
        <f>AW101+AW103</f>
        <v>5884</v>
      </c>
      <c r="AX100" s="13">
        <f>AX101+AX103</f>
        <v>1860</v>
      </c>
      <c r="AY100" s="13">
        <f>AY101+AY103</f>
        <v>2041</v>
      </c>
      <c r="AZ100" s="13">
        <f>AZ101+AZ103</f>
        <v>1983</v>
      </c>
      <c r="BA100" s="13" t="e">
        <f>BA101+BA103</f>
        <v>#VALUE!</v>
      </c>
      <c r="BB100" s="13">
        <f>BB101+BB103</f>
        <v>4122</v>
      </c>
      <c r="BC100" s="13">
        <f>BC101+BC103</f>
        <v>1357</v>
      </c>
      <c r="BD100" s="13">
        <f>BD101+BD103</f>
        <v>1312</v>
      </c>
      <c r="BE100" s="13">
        <f>BE101+BE103</f>
        <v>1453</v>
      </c>
      <c r="BF100" s="13"/>
      <c r="BG100" s="11"/>
      <c r="BH100" s="10"/>
      <c r="BI100" s="10"/>
      <c r="BJ100" s="59"/>
      <c r="BK100" s="60"/>
      <c r="BL100" s="60"/>
    </row>
    <row r="101" s="3" customFormat="1" ht="68" customHeight="1" spans="1:64">
      <c r="A101" s="9"/>
      <c r="B101" s="10" t="s">
        <v>226</v>
      </c>
      <c r="C101" s="10"/>
      <c r="D101" s="10"/>
      <c r="E101" s="10"/>
      <c r="F101" s="10"/>
      <c r="G101" s="10"/>
      <c r="H101" s="9"/>
      <c r="I101" s="9"/>
      <c r="J101" s="13">
        <f>J102</f>
        <v>2562</v>
      </c>
      <c r="K101" s="13">
        <f t="shared" ref="K101:BF101" si="179">K102</f>
        <v>0</v>
      </c>
      <c r="L101" s="13">
        <f>L102</f>
        <v>2049</v>
      </c>
      <c r="M101" s="13">
        <f>M102</f>
        <v>513</v>
      </c>
      <c r="N101" s="13">
        <f>N102</f>
        <v>0</v>
      </c>
      <c r="O101" s="44">
        <f>P101/J101*100%</f>
        <v>0</v>
      </c>
      <c r="P101" s="13">
        <f>P102</f>
        <v>0</v>
      </c>
      <c r="Q101" s="13">
        <f>Q102</f>
        <v>1000</v>
      </c>
      <c r="R101" s="13">
        <f>R102</f>
        <v>0</v>
      </c>
      <c r="S101" s="13">
        <f>S102</f>
        <v>1000</v>
      </c>
      <c r="T101" s="13">
        <f>T102</f>
        <v>0</v>
      </c>
      <c r="U101" s="13">
        <f>U102</f>
        <v>0</v>
      </c>
      <c r="V101" s="13">
        <f>V102</f>
        <v>0</v>
      </c>
      <c r="W101" s="13">
        <f>W102</f>
        <v>0</v>
      </c>
      <c r="X101" s="13">
        <f>X102</f>
        <v>0</v>
      </c>
      <c r="Y101" s="13">
        <f>Y102</f>
        <v>0</v>
      </c>
      <c r="Z101" s="13">
        <f>Z102</f>
        <v>0</v>
      </c>
      <c r="AA101" s="13">
        <f>AA102</f>
        <v>1000</v>
      </c>
      <c r="AB101" s="13">
        <f>AB102</f>
        <v>0</v>
      </c>
      <c r="AC101" s="13">
        <f>AC102</f>
        <v>1000</v>
      </c>
      <c r="AD101" s="13">
        <f>AD102</f>
        <v>0</v>
      </c>
      <c r="AE101" s="13">
        <f>AE102</f>
        <v>0</v>
      </c>
      <c r="AF101" s="13">
        <f>AF102</f>
        <v>0</v>
      </c>
      <c r="AG101" s="13">
        <f>AG102</f>
        <v>0</v>
      </c>
      <c r="AH101" s="13">
        <f>AH102</f>
        <v>0</v>
      </c>
      <c r="AI101" s="13">
        <f>AI102</f>
        <v>0</v>
      </c>
      <c r="AJ101" s="13">
        <f>AJ102</f>
        <v>0</v>
      </c>
      <c r="AK101" s="13">
        <f>AK102</f>
        <v>0</v>
      </c>
      <c r="AL101" s="13" t="str">
        <f>AL102</f>
        <v>3月1日-31日完成项目建议书编制及批复</v>
      </c>
      <c r="AM101" s="13">
        <f>AM102</f>
        <v>0</v>
      </c>
      <c r="AN101" s="13">
        <f>AN102</f>
        <v>0</v>
      </c>
      <c r="AO101" s="13">
        <f>AO102</f>
        <v>0</v>
      </c>
      <c r="AP101" s="13">
        <f>AP102</f>
        <v>0</v>
      </c>
      <c r="AQ101" s="13" t="str">
        <f>AQ102</f>
        <v>1、4月1日-30日完成可行性研究报告编制及评估、完成初步设计及概算编制及批复；2、5月1日-20日完成预算编制及审核。3、5月21日-6月15日完成招投标；4.6月16日-20日办理施工许可证。6、6月25日施工队进场。</v>
      </c>
      <c r="AR101" s="13">
        <f>AR102</f>
        <v>200</v>
      </c>
      <c r="AS101" s="13">
        <f>AS102</f>
        <v>0</v>
      </c>
      <c r="AT101" s="13">
        <f>AT102</f>
        <v>0</v>
      </c>
      <c r="AU101" s="13">
        <f>AU102</f>
        <v>200</v>
      </c>
      <c r="AV101" s="13" t="str">
        <f>AV102</f>
        <v>基础施工</v>
      </c>
      <c r="AW101" s="13">
        <f>AW102</f>
        <v>400</v>
      </c>
      <c r="AX101" s="13">
        <f>AX102</f>
        <v>100</v>
      </c>
      <c r="AY101" s="13">
        <f>AY102</f>
        <v>200</v>
      </c>
      <c r="AZ101" s="13">
        <f>AZ102</f>
        <v>100</v>
      </c>
      <c r="BA101" s="13" t="str">
        <f>BA102</f>
        <v>基础施工</v>
      </c>
      <c r="BB101" s="13">
        <f>BB102</f>
        <v>400</v>
      </c>
      <c r="BC101" s="13">
        <f>BC102</f>
        <v>100</v>
      </c>
      <c r="BD101" s="13">
        <f>BD102</f>
        <v>100</v>
      </c>
      <c r="BE101" s="13">
        <f>BE102</f>
        <v>200</v>
      </c>
      <c r="BF101" s="13"/>
      <c r="BG101" s="11"/>
      <c r="BH101" s="10"/>
      <c r="BI101" s="10"/>
      <c r="BJ101" s="59"/>
      <c r="BK101" s="60"/>
      <c r="BL101" s="60"/>
    </row>
    <row r="102" s="3" customFormat="1" ht="189" customHeight="1" spans="1:64">
      <c r="A102" s="10">
        <v>58</v>
      </c>
      <c r="B102" s="10" t="s">
        <v>528</v>
      </c>
      <c r="C102" s="10" t="s">
        <v>529</v>
      </c>
      <c r="D102" s="10" t="s">
        <v>530</v>
      </c>
      <c r="E102" s="21" t="s">
        <v>531</v>
      </c>
      <c r="F102" s="10" t="s">
        <v>532</v>
      </c>
      <c r="G102" s="10" t="s">
        <v>125</v>
      </c>
      <c r="H102" s="32" t="s">
        <v>75</v>
      </c>
      <c r="I102" s="32" t="s">
        <v>514</v>
      </c>
      <c r="J102" s="17">
        <f>K102+L102+M102+N102</f>
        <v>2562</v>
      </c>
      <c r="K102" s="17">
        <v>0</v>
      </c>
      <c r="L102" s="17">
        <v>2049</v>
      </c>
      <c r="M102" s="17">
        <v>513</v>
      </c>
      <c r="N102" s="17">
        <v>0</v>
      </c>
      <c r="O102" s="44">
        <f>P102/J102*100%</f>
        <v>0</v>
      </c>
      <c r="P102" s="17">
        <v>0</v>
      </c>
      <c r="Q102" s="17">
        <f>R102+S102+T102+U102</f>
        <v>1000</v>
      </c>
      <c r="R102" s="17">
        <v>0</v>
      </c>
      <c r="S102" s="17">
        <v>1000</v>
      </c>
      <c r="T102" s="17">
        <v>0</v>
      </c>
      <c r="U102" s="17">
        <v>0</v>
      </c>
      <c r="V102" s="17">
        <f>W102+X102+Y102+Z102</f>
        <v>0</v>
      </c>
      <c r="W102" s="17">
        <v>0</v>
      </c>
      <c r="X102" s="17">
        <v>0</v>
      </c>
      <c r="Y102" s="17">
        <v>0</v>
      </c>
      <c r="Z102" s="17">
        <v>0</v>
      </c>
      <c r="AA102" s="17">
        <f>AB102+AC102+AD102+AG102+AJ102+AK102</f>
        <v>1000</v>
      </c>
      <c r="AB102" s="17">
        <v>0</v>
      </c>
      <c r="AC102" s="17">
        <v>1000</v>
      </c>
      <c r="AD102" s="17">
        <f>AE102+AF102</f>
        <v>0</v>
      </c>
      <c r="AE102" s="17">
        <v>0</v>
      </c>
      <c r="AF102" s="17">
        <v>0</v>
      </c>
      <c r="AG102" s="17">
        <f>AH102+AI102</f>
        <v>0</v>
      </c>
      <c r="AH102" s="17">
        <v>0</v>
      </c>
      <c r="AI102" s="17">
        <v>0</v>
      </c>
      <c r="AJ102" s="17">
        <v>0</v>
      </c>
      <c r="AK102" s="17">
        <v>0</v>
      </c>
      <c r="AL102" s="17" t="s">
        <v>418</v>
      </c>
      <c r="AM102" s="13">
        <f>AN102+AO102+AP102</f>
        <v>0</v>
      </c>
      <c r="AN102" s="17">
        <v>0</v>
      </c>
      <c r="AO102" s="17">
        <v>0</v>
      </c>
      <c r="AP102" s="17">
        <v>0</v>
      </c>
      <c r="AQ102" s="17" t="s">
        <v>533</v>
      </c>
      <c r="AR102" s="13">
        <f>AS102+AT102+AU102</f>
        <v>200</v>
      </c>
      <c r="AS102" s="17">
        <v>0</v>
      </c>
      <c r="AT102" s="17">
        <v>0</v>
      </c>
      <c r="AU102" s="17">
        <v>200</v>
      </c>
      <c r="AV102" s="17" t="s">
        <v>181</v>
      </c>
      <c r="AW102" s="13">
        <f>AX102+AY102+AZ102</f>
        <v>400</v>
      </c>
      <c r="AX102" s="17">
        <v>100</v>
      </c>
      <c r="AY102" s="17">
        <v>200</v>
      </c>
      <c r="AZ102" s="17">
        <v>100</v>
      </c>
      <c r="BA102" s="17" t="s">
        <v>181</v>
      </c>
      <c r="BB102" s="13">
        <f>BC102+BD102+BE102</f>
        <v>400</v>
      </c>
      <c r="BC102" s="17">
        <v>100</v>
      </c>
      <c r="BD102" s="17">
        <v>100</v>
      </c>
      <c r="BE102" s="17">
        <v>200</v>
      </c>
      <c r="BF102" s="11" t="s">
        <v>534</v>
      </c>
      <c r="BG102" s="11" t="s">
        <v>79</v>
      </c>
      <c r="BH102" s="10" t="s">
        <v>130</v>
      </c>
      <c r="BI102" s="10"/>
      <c r="BJ102" s="59" t="s">
        <v>142</v>
      </c>
      <c r="BK102" s="10" t="s">
        <v>535</v>
      </c>
      <c r="BL102" s="10" t="s">
        <v>529</v>
      </c>
    </row>
    <row r="103" s="3" customFormat="1" ht="68" customHeight="1" spans="1:64">
      <c r="A103" s="9"/>
      <c r="B103" s="10" t="s">
        <v>536</v>
      </c>
      <c r="C103" s="10"/>
      <c r="D103" s="10"/>
      <c r="E103" s="10"/>
      <c r="F103" s="10"/>
      <c r="G103" s="10"/>
      <c r="H103" s="9"/>
      <c r="I103" s="9"/>
      <c r="J103" s="13">
        <f>J104+J105+J106+J107+J108+J109+J110+J111+J112+J113+J114+J115+J116+J117+J118</f>
        <v>51928</v>
      </c>
      <c r="K103" s="13">
        <f t="shared" ref="K103:BF103" si="180">K104+K105+K106+K107+K108+K109+K110+K111+K112+K113+K114+K115+K116+K117+K118</f>
        <v>27361</v>
      </c>
      <c r="L103" s="13">
        <f>L104+L105+L106+L107+L108+L109+L110+L111+L112+L113+L114+L115+L116+L117+L118</f>
        <v>4892</v>
      </c>
      <c r="M103" s="13">
        <f>M104+M105+M106+M107+M108+M109+M110+M111+M112+M113+M114+M115+M116+M117+M118</f>
        <v>19675</v>
      </c>
      <c r="N103" s="13">
        <f>N104+N105+N106+N107+N108+N109+N110+N111+N112+N113+N114+N115+N116+N117+N118</f>
        <v>0</v>
      </c>
      <c r="O103" s="44">
        <f>P103/J103*100%</f>
        <v>0.321329533199815</v>
      </c>
      <c r="P103" s="13">
        <f>P104+P105+P106+P107+P108+P109+P110+P111+P112+P113+P114+P115+P116+P117+P118</f>
        <v>16686</v>
      </c>
      <c r="Q103" s="13">
        <f>Q104+Q105+Q106+Q107+Q108+Q109+Q110+Q111+Q112+Q113+Q114+Q115+Q116+Q117+Q118</f>
        <v>27817</v>
      </c>
      <c r="R103" s="13">
        <f>R104+R105+R106+R107+R108+R109+R110+R111+R112+R113+R114+R115+R116+R117+R118</f>
        <v>22041</v>
      </c>
      <c r="S103" s="13">
        <f>S104+S105+S106+S107+S108+S109+S110+S111+S112+S113+S114+S115+S116+S117+S118</f>
        <v>4113</v>
      </c>
      <c r="T103" s="13">
        <f>T104+T105+T106+T107+T108+T109+T110+T111+T112+T113+T114+T115+T116+T117+T118</f>
        <v>1663</v>
      </c>
      <c r="U103" s="13">
        <f>U104+U105+U106+U107+U108+U109+U110+U111+U112+U113+U114+U115+U116+U117+U118</f>
        <v>0</v>
      </c>
      <c r="V103" s="13">
        <f>V104+V105+V106+V107+V108+V109+V110+V111+V112+V113+V114+V115+V116+V117+V118</f>
        <v>11759</v>
      </c>
      <c r="W103" s="13">
        <f>W104+W105+W106+W107+W108+W109+W110+W111+W112+W113+W114+W115+W116+W117+W118</f>
        <v>9534</v>
      </c>
      <c r="X103" s="13">
        <f>X104+X105+X106+X107+X108+X109+X110+X111+X112+X113+X114+X115+X116+X117+X118</f>
        <v>1065</v>
      </c>
      <c r="Y103" s="13">
        <f>Y104+Y105+Y106+Y107+Y108+Y109+Y110+Y111+Y112+Y113+Y114+Y115+Y116+Y117+Y118</f>
        <v>1160</v>
      </c>
      <c r="Z103" s="13">
        <f>Z104+Z105+Z106+Z107+Z108+Z109+Z110+Z111+Z112+Z113+Z114+Z115+Z116+Z117+Z118</f>
        <v>0</v>
      </c>
      <c r="AA103" s="13">
        <f>AA104+AA105+AA106+AA107+AA108+AA109+AA110+AA111+AA112+AA113+AA114+AA115+AA116+AA117+AA118</f>
        <v>21395</v>
      </c>
      <c r="AB103" s="13">
        <f>AB104+AB105+AB106+AB107+AB108+AB109+AB110+AB111+AB112+AB113+AB114+AB115+AB116+AB117+AB118</f>
        <v>13447</v>
      </c>
      <c r="AC103" s="13">
        <f>AC104+AC105+AC106+AC107+AC108+AC109+AC110+AC111+AC112+AC113+AC114+AC115+AC116+AC117+AC118</f>
        <v>3048</v>
      </c>
      <c r="AD103" s="13">
        <f>AD104+AD105+AD106+AD107+AD108+AD109+AD110+AD111+AD112+AD113+AD114+AD115+AD116+AD117+AD118</f>
        <v>1400</v>
      </c>
      <c r="AE103" s="13">
        <f>AE104+AE105+AE106+AE107+AE108+AE109+AE110+AE111+AE112+AE113+AE114+AE115+AE116+AE117+AE118</f>
        <v>0</v>
      </c>
      <c r="AF103" s="13">
        <f>AF104+AF105+AF106+AF107+AF108+AF109+AF110+AF111+AF112+AF113+AF114+AF115+AF116+AF117+AF118</f>
        <v>1400</v>
      </c>
      <c r="AG103" s="13">
        <f>AG104+AG105+AG106+AG107+AG108+AG109+AG110+AG111+AG112+AG113+AG114+AG115+AG116+AG117+AG118</f>
        <v>3500</v>
      </c>
      <c r="AH103" s="13">
        <f>AH104+AH105+AH106+AH107+AH108+AH109+AH110+AH111+AH112+AH113+AH114+AH115+AH116+AH117+AH118</f>
        <v>3500</v>
      </c>
      <c r="AI103" s="13">
        <f>AI104+AI105+AI106+AI107+AI108+AI109+AI110+AI111+AI112+AI113+AI114+AI115+AI116+AI117+AI118</f>
        <v>0</v>
      </c>
      <c r="AJ103" s="13">
        <f>AJ104+AJ105+AJ106+AJ107+AJ108+AJ109+AJ110+AJ111+AJ112+AJ113+AJ114+AJ115+AJ116+AJ117+AJ118</f>
        <v>0</v>
      </c>
      <c r="AK103" s="13">
        <f>AK104+AK105+AK106+AK107+AK108+AK109+AK110+AK111+AK112+AK113+AK114+AK115+AK116+AK117+AK118</f>
        <v>0</v>
      </c>
      <c r="AL103" s="13" t="e">
        <f>AL104+AL105+AL106+AL107+AL108+AL109+AL110+AL111+AL112+AL113+AL114+AL115+AL116+AL117+AL118</f>
        <v>#VALUE!</v>
      </c>
      <c r="AM103" s="13">
        <f>AM104+AM105+AM106+AM107+AM108+AM109+AM110+AM111+AM112+AM113+AM114+AM115+AM116+AM117+AM118</f>
        <v>4485</v>
      </c>
      <c r="AN103" s="13">
        <f>AN104+AN105+AN106+AN107+AN108+AN109+AN110+AN111+AN112+AN113+AN114+AN115+AN116+AN117+AN118</f>
        <v>1765</v>
      </c>
      <c r="AO103" s="13">
        <f>AO104+AO105+AO106+AO107+AO108+AO109+AO110+AO111+AO112+AO113+AO114+AO115+AO116+AO117+AO118</f>
        <v>0</v>
      </c>
      <c r="AP103" s="13">
        <f>AP104+AP105+AP106+AP107+AP108+AP109+AP110+AP111+AP112+AP113+AP114+AP115+AP116+AP117+AP118</f>
        <v>2720</v>
      </c>
      <c r="AQ103" s="13" t="e">
        <f>AQ104+AQ105+AQ106+AQ107+AQ108+AQ109+AQ110+AQ111+AQ112+AQ113+AQ114+AQ115+AQ116+AQ117+AQ118</f>
        <v>#VALUE!</v>
      </c>
      <c r="AR103" s="13">
        <f>AR104+AR105+AR106+AR107+AR108+AR109+AR110+AR111+AR112+AR113+AR114+AR115+AR116+AR117+AR118</f>
        <v>7704</v>
      </c>
      <c r="AS103" s="13">
        <f>AS104+AS105+AS106+AS107+AS108+AS109+AS110+AS111+AS112+AS113+AS114+AS115+AS116+AS117+AS118</f>
        <v>2754</v>
      </c>
      <c r="AT103" s="13">
        <f>AT104+AT105+AT106+AT107+AT108+AT109+AT110+AT111+AT112+AT113+AT114+AT115+AT116+AT117+AT118</f>
        <v>2760</v>
      </c>
      <c r="AU103" s="13">
        <f>AU104+AU105+AU106+AU107+AU108+AU109+AU110+AU111+AU112+AU113+AU114+AU115+AU116+AU117+AU118</f>
        <v>2190</v>
      </c>
      <c r="AV103" s="13" t="e">
        <f>AV104+AV105+AV106+AV107+AV108+AV109+AV110+AV111+AV112+AV113+AV114+AV115+AV116+AV117+AV118</f>
        <v>#VALUE!</v>
      </c>
      <c r="AW103" s="13">
        <f>AW104+AW105+AW106+AW107+AW108+AW109+AW110+AW111+AW112+AW113+AW114+AW115+AW116+AW117+AW118</f>
        <v>5484</v>
      </c>
      <c r="AX103" s="13">
        <f>AX104+AX105+AX106+AX107+AX108+AX109+AX110+AX111+AX112+AX113+AX114+AX115+AX116+AX117+AX118</f>
        <v>1760</v>
      </c>
      <c r="AY103" s="13">
        <f>AY104+AY105+AY106+AY107+AY108+AY109+AY110+AY111+AY112+AY113+AY114+AY115+AY116+AY117+AY118</f>
        <v>1841</v>
      </c>
      <c r="AZ103" s="13">
        <f>AZ104+AZ105+AZ106+AZ107+AZ108+AZ109+AZ110+AZ111+AZ112+AZ113+AZ114+AZ115+AZ116+AZ117+AZ118</f>
        <v>1883</v>
      </c>
      <c r="BA103" s="13" t="e">
        <f>BA104+BA105+BA106+BA107+BA108+BA109+BA110+BA111+BA112+BA113+BA114+BA115+BA116+BA117+BA118</f>
        <v>#VALUE!</v>
      </c>
      <c r="BB103" s="13">
        <f>BB104+BB105+BB106+BB107+BB108+BB109+BB110+BB111+BB112+BB113+BB114+BB115+BB116+BB117+BB118</f>
        <v>3722</v>
      </c>
      <c r="BC103" s="13">
        <f>BC104+BC105+BC106+BC107+BC108+BC109+BC110+BC111+BC112+BC113+BC114+BC115+BC116+BC117+BC118</f>
        <v>1257</v>
      </c>
      <c r="BD103" s="13">
        <f>BD104+BD105+BD106+BD107+BD108+BD109+BD110+BD111+BD112+BD113+BD114+BD115+BD116+BD117+BD118</f>
        <v>1212</v>
      </c>
      <c r="BE103" s="13">
        <f>BE104+BE105+BE106+BE107+BE108+BE109+BE110+BE111+BE112+BE113+BE114+BE115+BE116+BE117+BE118</f>
        <v>1253</v>
      </c>
      <c r="BF103" s="11"/>
      <c r="BG103" s="11"/>
      <c r="BH103" s="10"/>
      <c r="BI103" s="10"/>
      <c r="BJ103" s="59"/>
      <c r="BK103" s="60"/>
      <c r="BL103" s="60"/>
    </row>
    <row r="104" s="3" customFormat="1" ht="121" customHeight="1" spans="1:64">
      <c r="A104" s="10">
        <v>59</v>
      </c>
      <c r="B104" s="10" t="s">
        <v>537</v>
      </c>
      <c r="C104" s="10" t="s">
        <v>529</v>
      </c>
      <c r="D104" s="10" t="s">
        <v>530</v>
      </c>
      <c r="E104" s="11" t="s">
        <v>538</v>
      </c>
      <c r="F104" s="10" t="s">
        <v>539</v>
      </c>
      <c r="G104" s="10" t="s">
        <v>73</v>
      </c>
      <c r="H104" s="32" t="s">
        <v>540</v>
      </c>
      <c r="I104" s="32" t="s">
        <v>247</v>
      </c>
      <c r="J104" s="17">
        <f>K104+L104+M104+N104</f>
        <v>2941</v>
      </c>
      <c r="K104" s="17">
        <v>1890</v>
      </c>
      <c r="L104" s="17">
        <v>810</v>
      </c>
      <c r="M104" s="17">
        <v>241</v>
      </c>
      <c r="N104" s="17">
        <v>0</v>
      </c>
      <c r="O104" s="44">
        <f>P104/J104*100%</f>
        <v>0.0986059163549813</v>
      </c>
      <c r="P104" s="17">
        <v>290</v>
      </c>
      <c r="Q104" s="17">
        <f>R104+S104+T104+U104</f>
        <v>1352</v>
      </c>
      <c r="R104" s="17">
        <v>902</v>
      </c>
      <c r="S104" s="17">
        <v>450</v>
      </c>
      <c r="T104" s="17">
        <v>0</v>
      </c>
      <c r="U104" s="17">
        <v>0</v>
      </c>
      <c r="V104" s="17">
        <f>W104+X104+Y104+Z104</f>
        <v>0</v>
      </c>
      <c r="W104" s="17">
        <v>0</v>
      </c>
      <c r="X104" s="17">
        <v>0</v>
      </c>
      <c r="Y104" s="17">
        <v>0</v>
      </c>
      <c r="Z104" s="17">
        <v>0</v>
      </c>
      <c r="AA104" s="17">
        <f>AB104+AC104+AD104+AG104+AJ104+AK104</f>
        <v>1352</v>
      </c>
      <c r="AB104" s="17">
        <v>902</v>
      </c>
      <c r="AC104" s="17">
        <v>450</v>
      </c>
      <c r="AD104" s="17">
        <f>AE104+AF104</f>
        <v>0</v>
      </c>
      <c r="AE104" s="17">
        <v>0</v>
      </c>
      <c r="AF104" s="17">
        <v>0</v>
      </c>
      <c r="AG104" s="17">
        <f>AH104+AI104</f>
        <v>0</v>
      </c>
      <c r="AH104" s="17">
        <v>0</v>
      </c>
      <c r="AI104" s="17">
        <v>0</v>
      </c>
      <c r="AJ104" s="17">
        <v>0</v>
      </c>
      <c r="AK104" s="17">
        <v>0</v>
      </c>
      <c r="AL104" s="17" t="s">
        <v>541</v>
      </c>
      <c r="AM104" s="13">
        <f>AN104+AO104+AP104</f>
        <v>450</v>
      </c>
      <c r="AN104" s="17">
        <v>100</v>
      </c>
      <c r="AO104" s="17">
        <v>0</v>
      </c>
      <c r="AP104" s="17">
        <v>350</v>
      </c>
      <c r="AQ104" s="17" t="s">
        <v>181</v>
      </c>
      <c r="AR104" s="13">
        <f>AS104+AT104+AU104</f>
        <v>305</v>
      </c>
      <c r="AS104" s="17">
        <v>100</v>
      </c>
      <c r="AT104" s="17">
        <v>105</v>
      </c>
      <c r="AU104" s="17">
        <v>100</v>
      </c>
      <c r="AV104" s="17" t="s">
        <v>181</v>
      </c>
      <c r="AW104" s="13">
        <f>AX104+AY104+AZ104</f>
        <v>295</v>
      </c>
      <c r="AX104" s="17">
        <v>90</v>
      </c>
      <c r="AY104" s="17">
        <v>100</v>
      </c>
      <c r="AZ104" s="17">
        <v>105</v>
      </c>
      <c r="BA104" s="17" t="s">
        <v>181</v>
      </c>
      <c r="BB104" s="13">
        <f>BC104+BD104+BE104</f>
        <v>302</v>
      </c>
      <c r="BC104" s="17">
        <v>100</v>
      </c>
      <c r="BD104" s="17">
        <v>102</v>
      </c>
      <c r="BE104" s="17">
        <v>100</v>
      </c>
      <c r="BF104" s="11" t="s">
        <v>542</v>
      </c>
      <c r="BG104" s="11" t="s">
        <v>79</v>
      </c>
      <c r="BH104" s="10" t="s">
        <v>80</v>
      </c>
      <c r="BI104" s="10"/>
      <c r="BJ104" s="59" t="s">
        <v>543</v>
      </c>
      <c r="BK104" s="10" t="s">
        <v>544</v>
      </c>
      <c r="BL104" s="10" t="s">
        <v>529</v>
      </c>
    </row>
    <row r="105" s="3" customFormat="1" ht="210" customHeight="1" spans="1:64">
      <c r="A105" s="10">
        <v>60</v>
      </c>
      <c r="B105" s="11" t="s">
        <v>545</v>
      </c>
      <c r="C105" s="10" t="s">
        <v>529</v>
      </c>
      <c r="D105" s="10" t="s">
        <v>530</v>
      </c>
      <c r="E105" s="11" t="s">
        <v>546</v>
      </c>
      <c r="F105" s="11" t="s">
        <v>138</v>
      </c>
      <c r="G105" s="10" t="s">
        <v>73</v>
      </c>
      <c r="H105" s="32" t="s">
        <v>547</v>
      </c>
      <c r="I105" s="32" t="s">
        <v>247</v>
      </c>
      <c r="J105" s="17">
        <f t="shared" ref="J105:J118" si="181">K105+L105+M105+N105</f>
        <v>4668</v>
      </c>
      <c r="K105" s="17">
        <v>2800</v>
      </c>
      <c r="L105" s="17">
        <v>1550</v>
      </c>
      <c r="M105" s="17">
        <v>318</v>
      </c>
      <c r="N105" s="17">
        <v>0</v>
      </c>
      <c r="O105" s="44">
        <f>P105/J105*100%</f>
        <v>0.19987146529563</v>
      </c>
      <c r="P105" s="17">
        <v>933</v>
      </c>
      <c r="Q105" s="17">
        <f t="shared" ref="Q105:Q118" si="182">R105+S105+T105+U105</f>
        <v>3043</v>
      </c>
      <c r="R105" s="17">
        <v>1314</v>
      </c>
      <c r="S105" s="17">
        <v>1550</v>
      </c>
      <c r="T105" s="17">
        <v>179</v>
      </c>
      <c r="U105" s="17">
        <v>0</v>
      </c>
      <c r="V105" s="17">
        <f t="shared" ref="V105:V118" si="183">W105+X105+Y105+Z105</f>
        <v>1296</v>
      </c>
      <c r="W105" s="17">
        <v>1084</v>
      </c>
      <c r="X105" s="17">
        <v>33</v>
      </c>
      <c r="Y105" s="17">
        <v>179</v>
      </c>
      <c r="Z105" s="17">
        <v>0</v>
      </c>
      <c r="AA105" s="17">
        <f t="shared" ref="AA105:AA118" si="184">AB105+AC105+AD105+AG105+AJ105+AK105</f>
        <v>1747</v>
      </c>
      <c r="AB105" s="17">
        <v>230</v>
      </c>
      <c r="AC105" s="17">
        <v>1517</v>
      </c>
      <c r="AD105" s="17">
        <f t="shared" ref="AD105:AD118" si="185">AE105+AF105</f>
        <v>0</v>
      </c>
      <c r="AE105" s="17">
        <v>0</v>
      </c>
      <c r="AF105" s="17">
        <v>0</v>
      </c>
      <c r="AG105" s="17">
        <f t="shared" ref="AG105:AG118" si="186">AH105+AI105</f>
        <v>0</v>
      </c>
      <c r="AH105" s="17">
        <v>0</v>
      </c>
      <c r="AI105" s="17">
        <v>0</v>
      </c>
      <c r="AJ105" s="17">
        <v>0</v>
      </c>
      <c r="AK105" s="17">
        <v>0</v>
      </c>
      <c r="AL105" s="17" t="s">
        <v>181</v>
      </c>
      <c r="AM105" s="17">
        <f t="shared" ref="AM105:AM109" si="187">AN105+AO105+AP105</f>
        <v>300</v>
      </c>
      <c r="AN105" s="17">
        <v>150</v>
      </c>
      <c r="AO105" s="17">
        <v>0</v>
      </c>
      <c r="AP105" s="17">
        <v>150</v>
      </c>
      <c r="AQ105" s="17" t="s">
        <v>181</v>
      </c>
      <c r="AR105" s="17">
        <f t="shared" ref="AR105:AR109" si="188">AS105+AT105+AU105</f>
        <v>550</v>
      </c>
      <c r="AS105" s="17">
        <v>150</v>
      </c>
      <c r="AT105" s="17">
        <v>200</v>
      </c>
      <c r="AU105" s="17">
        <v>200</v>
      </c>
      <c r="AV105" s="17" t="s">
        <v>181</v>
      </c>
      <c r="AW105" s="17">
        <f t="shared" ref="AW105:AW109" si="189">AX105+AY105+AZ105</f>
        <v>447</v>
      </c>
      <c r="AX105" s="17">
        <v>145</v>
      </c>
      <c r="AY105" s="17">
        <v>160</v>
      </c>
      <c r="AZ105" s="17">
        <v>142</v>
      </c>
      <c r="BA105" s="17" t="s">
        <v>181</v>
      </c>
      <c r="BB105" s="17">
        <f t="shared" ref="BB105:BB109" si="190">BC105+BD105+BE105</f>
        <v>450</v>
      </c>
      <c r="BC105" s="17">
        <v>160</v>
      </c>
      <c r="BD105" s="17">
        <v>150</v>
      </c>
      <c r="BE105" s="17">
        <v>140</v>
      </c>
      <c r="BF105" s="11" t="s">
        <v>548</v>
      </c>
      <c r="BG105" s="11" t="s">
        <v>79</v>
      </c>
      <c r="BH105" s="10" t="s">
        <v>80</v>
      </c>
      <c r="BI105" s="10"/>
      <c r="BJ105" s="59" t="s">
        <v>549</v>
      </c>
      <c r="BK105" s="10" t="s">
        <v>535</v>
      </c>
      <c r="BL105" s="10" t="s">
        <v>529</v>
      </c>
    </row>
    <row r="106" s="3" customFormat="1" ht="114" customHeight="1" spans="1:64">
      <c r="A106" s="10">
        <v>61</v>
      </c>
      <c r="B106" s="10" t="s">
        <v>550</v>
      </c>
      <c r="C106" s="10" t="s">
        <v>529</v>
      </c>
      <c r="D106" s="10" t="s">
        <v>530</v>
      </c>
      <c r="E106" s="11" t="s">
        <v>551</v>
      </c>
      <c r="F106" s="10" t="s">
        <v>552</v>
      </c>
      <c r="G106" s="10" t="s">
        <v>73</v>
      </c>
      <c r="H106" s="32" t="s">
        <v>355</v>
      </c>
      <c r="I106" s="32" t="s">
        <v>247</v>
      </c>
      <c r="J106" s="17">
        <f>K106+L106+M106+N106</f>
        <v>1418</v>
      </c>
      <c r="K106" s="17">
        <v>0</v>
      </c>
      <c r="L106" s="17">
        <v>0</v>
      </c>
      <c r="M106" s="17">
        <v>1418</v>
      </c>
      <c r="N106" s="17">
        <v>0</v>
      </c>
      <c r="O106" s="44">
        <f>P106/J106*100%</f>
        <v>0.399858956276446</v>
      </c>
      <c r="P106" s="17">
        <v>567</v>
      </c>
      <c r="Q106" s="17">
        <f>R106+S106+T106+U106</f>
        <v>0</v>
      </c>
      <c r="R106" s="17">
        <v>0</v>
      </c>
      <c r="S106" s="17">
        <v>0</v>
      </c>
      <c r="T106" s="17">
        <v>0</v>
      </c>
      <c r="U106" s="17">
        <v>0</v>
      </c>
      <c r="V106" s="17">
        <f>W106+X106+Y106+Z106</f>
        <v>0</v>
      </c>
      <c r="W106" s="17">
        <v>0</v>
      </c>
      <c r="X106" s="17">
        <v>0</v>
      </c>
      <c r="Y106" s="17">
        <v>0</v>
      </c>
      <c r="Z106" s="17">
        <v>0</v>
      </c>
      <c r="AA106" s="17">
        <f>AB106+AC106+AD106+AG106+AJ106+AK106</f>
        <v>500</v>
      </c>
      <c r="AB106" s="17">
        <v>0</v>
      </c>
      <c r="AC106" s="17">
        <v>0</v>
      </c>
      <c r="AD106" s="17">
        <f>AE106+AF106</f>
        <v>0</v>
      </c>
      <c r="AE106" s="17">
        <v>0</v>
      </c>
      <c r="AF106" s="17">
        <v>0</v>
      </c>
      <c r="AG106" s="17">
        <f>AH106+AI106</f>
        <v>500</v>
      </c>
      <c r="AH106" s="17">
        <v>500</v>
      </c>
      <c r="AI106" s="17">
        <v>0</v>
      </c>
      <c r="AJ106" s="17">
        <v>0</v>
      </c>
      <c r="AK106" s="17">
        <v>0</v>
      </c>
      <c r="AL106" s="17" t="s">
        <v>181</v>
      </c>
      <c r="AM106" s="13">
        <f>AN106+AO106+AP106</f>
        <v>100</v>
      </c>
      <c r="AN106" s="17">
        <v>50</v>
      </c>
      <c r="AO106" s="17">
        <v>0</v>
      </c>
      <c r="AP106" s="17">
        <v>50</v>
      </c>
      <c r="AQ106" s="17" t="s">
        <v>181</v>
      </c>
      <c r="AR106" s="13">
        <f>AS106+AT106+AU106</f>
        <v>140</v>
      </c>
      <c r="AS106" s="17">
        <v>50</v>
      </c>
      <c r="AT106" s="17">
        <v>50</v>
      </c>
      <c r="AU106" s="17">
        <v>40</v>
      </c>
      <c r="AV106" s="17" t="s">
        <v>181</v>
      </c>
      <c r="AW106" s="13">
        <f>AX106+AY106+AZ106</f>
        <v>120</v>
      </c>
      <c r="AX106" s="17">
        <v>40</v>
      </c>
      <c r="AY106" s="17">
        <v>40</v>
      </c>
      <c r="AZ106" s="17">
        <v>40</v>
      </c>
      <c r="BA106" s="17" t="s">
        <v>181</v>
      </c>
      <c r="BB106" s="13">
        <f>BC106+BD106+BE106</f>
        <v>140</v>
      </c>
      <c r="BC106" s="17">
        <v>40</v>
      </c>
      <c r="BD106" s="17">
        <v>50</v>
      </c>
      <c r="BE106" s="17">
        <v>50</v>
      </c>
      <c r="BF106" s="11" t="s">
        <v>553</v>
      </c>
      <c r="BG106" s="11" t="s">
        <v>79</v>
      </c>
      <c r="BH106" s="10" t="s">
        <v>80</v>
      </c>
      <c r="BI106" s="10"/>
      <c r="BJ106" s="59" t="s">
        <v>87</v>
      </c>
      <c r="BK106" s="10" t="s">
        <v>544</v>
      </c>
      <c r="BL106" s="10" t="s">
        <v>529</v>
      </c>
    </row>
    <row r="107" s="3" customFormat="1" ht="147" customHeight="1" spans="1:64">
      <c r="A107" s="10">
        <v>62</v>
      </c>
      <c r="B107" s="72" t="s">
        <v>554</v>
      </c>
      <c r="C107" s="10" t="s">
        <v>529</v>
      </c>
      <c r="D107" s="10" t="s">
        <v>530</v>
      </c>
      <c r="E107" s="11" t="s">
        <v>555</v>
      </c>
      <c r="F107" s="72" t="s">
        <v>556</v>
      </c>
      <c r="G107" s="10" t="s">
        <v>73</v>
      </c>
      <c r="H107" s="32" t="s">
        <v>103</v>
      </c>
      <c r="I107" s="32" t="s">
        <v>177</v>
      </c>
      <c r="J107" s="17">
        <f>K107+L107+M107+N107</f>
        <v>1609</v>
      </c>
      <c r="K107" s="17">
        <v>0</v>
      </c>
      <c r="L107" s="17">
        <v>0</v>
      </c>
      <c r="M107" s="17">
        <v>1609</v>
      </c>
      <c r="N107" s="17">
        <v>0</v>
      </c>
      <c r="O107" s="44">
        <f>P107/J107*100%</f>
        <v>0.699813548788067</v>
      </c>
      <c r="P107" s="17">
        <v>1126</v>
      </c>
      <c r="Q107" s="17">
        <f>R107+S107+T107+U107</f>
        <v>0</v>
      </c>
      <c r="R107" s="17">
        <v>0</v>
      </c>
      <c r="S107" s="17">
        <v>0</v>
      </c>
      <c r="T107" s="17">
        <v>0</v>
      </c>
      <c r="U107" s="17">
        <v>0</v>
      </c>
      <c r="V107" s="17">
        <f>W107+X107+Y107+Z107</f>
        <v>0</v>
      </c>
      <c r="W107" s="17">
        <v>0</v>
      </c>
      <c r="X107" s="17">
        <v>0</v>
      </c>
      <c r="Y107" s="17">
        <v>0</v>
      </c>
      <c r="Z107" s="17">
        <v>0</v>
      </c>
      <c r="AA107" s="17">
        <f>AB107+AC107+AD107+AG107+AJ107+AK107</f>
        <v>400</v>
      </c>
      <c r="AB107" s="17">
        <v>0</v>
      </c>
      <c r="AC107" s="17">
        <v>0</v>
      </c>
      <c r="AD107" s="17">
        <f>AE107+AF107</f>
        <v>400</v>
      </c>
      <c r="AE107" s="17">
        <v>0</v>
      </c>
      <c r="AF107" s="17">
        <v>400</v>
      </c>
      <c r="AG107" s="17">
        <f>AH107+AI107</f>
        <v>0</v>
      </c>
      <c r="AH107" s="17">
        <v>0</v>
      </c>
      <c r="AI107" s="17">
        <v>0</v>
      </c>
      <c r="AJ107" s="17">
        <v>0</v>
      </c>
      <c r="AK107" s="17">
        <v>0</v>
      </c>
      <c r="AL107" s="17" t="s">
        <v>181</v>
      </c>
      <c r="AM107" s="13">
        <f>AN107+AO107+AP107</f>
        <v>100</v>
      </c>
      <c r="AN107" s="17">
        <v>50</v>
      </c>
      <c r="AO107" s="17">
        <v>0</v>
      </c>
      <c r="AP107" s="17">
        <v>50</v>
      </c>
      <c r="AQ107" s="17" t="s">
        <v>257</v>
      </c>
      <c r="AR107" s="13">
        <f>AS107+AT107+AU107</f>
        <v>300</v>
      </c>
      <c r="AS107" s="17">
        <v>150</v>
      </c>
      <c r="AT107" s="17">
        <v>150</v>
      </c>
      <c r="AU107" s="17">
        <v>0</v>
      </c>
      <c r="AV107" s="17"/>
      <c r="AW107" s="13">
        <f>AX107+AY107+AZ107</f>
        <v>0</v>
      </c>
      <c r="AX107" s="17">
        <v>0</v>
      </c>
      <c r="AY107" s="17">
        <v>0</v>
      </c>
      <c r="AZ107" s="17">
        <v>0</v>
      </c>
      <c r="BA107" s="17"/>
      <c r="BB107" s="13">
        <f>BC107+BD107+BE107</f>
        <v>0</v>
      </c>
      <c r="BC107" s="17">
        <v>0</v>
      </c>
      <c r="BD107" s="17">
        <v>0</v>
      </c>
      <c r="BE107" s="17">
        <v>0</v>
      </c>
      <c r="BF107" s="11" t="s">
        <v>557</v>
      </c>
      <c r="BG107" s="11" t="s">
        <v>79</v>
      </c>
      <c r="BH107" s="10" t="s">
        <v>80</v>
      </c>
      <c r="BI107" s="10" t="s">
        <v>81</v>
      </c>
      <c r="BJ107" s="59" t="s">
        <v>87</v>
      </c>
      <c r="BK107" s="72" t="s">
        <v>544</v>
      </c>
      <c r="BL107" s="10" t="s">
        <v>529</v>
      </c>
    </row>
    <row r="108" s="3" customFormat="1" ht="149" customHeight="1" spans="1:64">
      <c r="A108" s="10">
        <v>63</v>
      </c>
      <c r="B108" s="10" t="s">
        <v>558</v>
      </c>
      <c r="C108" s="10" t="s">
        <v>529</v>
      </c>
      <c r="D108" s="10" t="s">
        <v>530</v>
      </c>
      <c r="E108" s="11" t="s">
        <v>559</v>
      </c>
      <c r="F108" s="10" t="s">
        <v>560</v>
      </c>
      <c r="G108" s="10" t="s">
        <v>73</v>
      </c>
      <c r="H108" s="32" t="s">
        <v>103</v>
      </c>
      <c r="I108" s="32" t="s">
        <v>177</v>
      </c>
      <c r="J108" s="17">
        <f>K108+L108+M108+N108</f>
        <v>1660</v>
      </c>
      <c r="K108" s="17">
        <v>0</v>
      </c>
      <c r="L108" s="17">
        <v>0</v>
      </c>
      <c r="M108" s="17">
        <v>1660</v>
      </c>
      <c r="N108" s="17">
        <v>0</v>
      </c>
      <c r="O108" s="44">
        <f>P108/J108*100%</f>
        <v>0.7</v>
      </c>
      <c r="P108" s="17">
        <v>1162</v>
      </c>
      <c r="Q108" s="17">
        <f>R108+S108+T108+U108</f>
        <v>0</v>
      </c>
      <c r="R108" s="17">
        <v>0</v>
      </c>
      <c r="S108" s="17">
        <v>0</v>
      </c>
      <c r="T108" s="17">
        <v>0</v>
      </c>
      <c r="U108" s="17">
        <v>0</v>
      </c>
      <c r="V108" s="17">
        <f>W108+X108+Y108+Z108</f>
        <v>0</v>
      </c>
      <c r="W108" s="17">
        <v>0</v>
      </c>
      <c r="X108" s="17">
        <v>0</v>
      </c>
      <c r="Y108" s="17">
        <v>0</v>
      </c>
      <c r="Z108" s="17">
        <v>0</v>
      </c>
      <c r="AA108" s="17">
        <f>AB108+AC108+AD108+AG108+AJ108+AK108</f>
        <v>400</v>
      </c>
      <c r="AB108" s="17">
        <v>0</v>
      </c>
      <c r="AC108" s="17">
        <v>0</v>
      </c>
      <c r="AD108" s="17">
        <f>AE108+AF108</f>
        <v>400</v>
      </c>
      <c r="AE108" s="17">
        <v>0</v>
      </c>
      <c r="AF108" s="17">
        <v>400</v>
      </c>
      <c r="AG108" s="17">
        <f>AH108+AI108</f>
        <v>0</v>
      </c>
      <c r="AH108" s="17">
        <v>0</v>
      </c>
      <c r="AI108" s="17">
        <v>0</v>
      </c>
      <c r="AJ108" s="17">
        <v>0</v>
      </c>
      <c r="AK108" s="17">
        <v>0</v>
      </c>
      <c r="AL108" s="17" t="s">
        <v>181</v>
      </c>
      <c r="AM108" s="13">
        <f>AN108+AO108+AP108</f>
        <v>200</v>
      </c>
      <c r="AN108" s="17">
        <v>100</v>
      </c>
      <c r="AO108" s="17">
        <v>0</v>
      </c>
      <c r="AP108" s="17">
        <v>100</v>
      </c>
      <c r="AQ108" s="17" t="s">
        <v>257</v>
      </c>
      <c r="AR108" s="13">
        <f>AS108+AT108+AU108</f>
        <v>200</v>
      </c>
      <c r="AS108" s="17">
        <v>100</v>
      </c>
      <c r="AT108" s="17">
        <v>100</v>
      </c>
      <c r="AU108" s="17">
        <v>0</v>
      </c>
      <c r="AV108" s="17"/>
      <c r="AW108" s="13">
        <f>AX108+AY108+AZ108</f>
        <v>0</v>
      </c>
      <c r="AX108" s="17">
        <v>0</v>
      </c>
      <c r="AY108" s="17">
        <v>0</v>
      </c>
      <c r="AZ108" s="17">
        <v>0</v>
      </c>
      <c r="BA108" s="17"/>
      <c r="BB108" s="13">
        <f>BC108+BD108+BE108</f>
        <v>0</v>
      </c>
      <c r="BC108" s="17">
        <v>0</v>
      </c>
      <c r="BD108" s="17">
        <v>0</v>
      </c>
      <c r="BE108" s="17">
        <v>0</v>
      </c>
      <c r="BF108" s="74" t="s">
        <v>561</v>
      </c>
      <c r="BG108" s="74" t="s">
        <v>79</v>
      </c>
      <c r="BH108" s="10" t="s">
        <v>80</v>
      </c>
      <c r="BI108" s="10" t="s">
        <v>81</v>
      </c>
      <c r="BJ108" s="59" t="s">
        <v>87</v>
      </c>
      <c r="BK108" s="10" t="s">
        <v>544</v>
      </c>
      <c r="BL108" s="10" t="s">
        <v>529</v>
      </c>
    </row>
    <row r="109" s="3" customFormat="1" ht="180" customHeight="1" spans="1:64">
      <c r="A109" s="10">
        <v>64</v>
      </c>
      <c r="B109" s="10" t="s">
        <v>562</v>
      </c>
      <c r="C109" s="10" t="s">
        <v>529</v>
      </c>
      <c r="D109" s="10" t="s">
        <v>530</v>
      </c>
      <c r="E109" s="11" t="s">
        <v>563</v>
      </c>
      <c r="F109" s="10" t="s">
        <v>564</v>
      </c>
      <c r="G109" s="10" t="s">
        <v>73</v>
      </c>
      <c r="H109" s="32" t="s">
        <v>191</v>
      </c>
      <c r="I109" s="35" t="s">
        <v>247</v>
      </c>
      <c r="J109" s="17">
        <f>K109+L109+M109+N109</f>
        <v>8024</v>
      </c>
      <c r="K109" s="17">
        <v>0</v>
      </c>
      <c r="L109" s="17">
        <v>1000</v>
      </c>
      <c r="M109" s="17">
        <v>7024</v>
      </c>
      <c r="N109" s="17">
        <v>0</v>
      </c>
      <c r="O109" s="44">
        <f>P109/J109*100%</f>
        <v>0.200274177467597</v>
      </c>
      <c r="P109" s="17">
        <v>1607</v>
      </c>
      <c r="Q109" s="17">
        <f>R109+S109+T109+U109</f>
        <v>1607</v>
      </c>
      <c r="R109" s="17">
        <v>0</v>
      </c>
      <c r="S109" s="17">
        <v>1000</v>
      </c>
      <c r="T109" s="17">
        <v>607</v>
      </c>
      <c r="U109" s="17">
        <v>0</v>
      </c>
      <c r="V109" s="17">
        <f>W109+X109+Y109+Z109</f>
        <v>1607</v>
      </c>
      <c r="W109" s="17">
        <v>0</v>
      </c>
      <c r="X109" s="17">
        <v>1000</v>
      </c>
      <c r="Y109" s="17">
        <v>607</v>
      </c>
      <c r="Z109" s="17">
        <v>0</v>
      </c>
      <c r="AA109" s="17">
        <f>AB109+AC109+AD109+AG109+AJ109+AK109</f>
        <v>3000</v>
      </c>
      <c r="AB109" s="17">
        <v>0</v>
      </c>
      <c r="AC109" s="17">
        <v>0</v>
      </c>
      <c r="AD109" s="17">
        <f>AE109+AF109</f>
        <v>0</v>
      </c>
      <c r="AE109" s="17">
        <v>0</v>
      </c>
      <c r="AF109" s="17">
        <v>0</v>
      </c>
      <c r="AG109" s="17">
        <f>AH109+AI109</f>
        <v>3000</v>
      </c>
      <c r="AH109" s="17">
        <v>3000</v>
      </c>
      <c r="AI109" s="17">
        <v>0</v>
      </c>
      <c r="AJ109" s="17">
        <v>0</v>
      </c>
      <c r="AK109" s="17">
        <v>0</v>
      </c>
      <c r="AL109" s="17" t="s">
        <v>565</v>
      </c>
      <c r="AM109" s="13">
        <f>AN109+AO109+AP109</f>
        <v>160</v>
      </c>
      <c r="AN109" s="17">
        <v>30</v>
      </c>
      <c r="AO109" s="17">
        <v>0</v>
      </c>
      <c r="AP109" s="17">
        <v>130</v>
      </c>
      <c r="AQ109" s="17" t="s">
        <v>565</v>
      </c>
      <c r="AR109" s="13">
        <f>AS109+AT109+AU109</f>
        <v>800</v>
      </c>
      <c r="AS109" s="17">
        <v>200</v>
      </c>
      <c r="AT109" s="17">
        <v>300</v>
      </c>
      <c r="AU109" s="17">
        <v>300</v>
      </c>
      <c r="AV109" s="17" t="s">
        <v>566</v>
      </c>
      <c r="AW109" s="13">
        <f>AX109+AY109+AZ109</f>
        <v>1040</v>
      </c>
      <c r="AX109" s="17">
        <v>350</v>
      </c>
      <c r="AY109" s="17">
        <v>340</v>
      </c>
      <c r="AZ109" s="17">
        <v>350</v>
      </c>
      <c r="BA109" s="17" t="s">
        <v>566</v>
      </c>
      <c r="BB109" s="13">
        <f>BC109+BD109+BE109</f>
        <v>1000</v>
      </c>
      <c r="BC109" s="17">
        <v>300</v>
      </c>
      <c r="BD109" s="17">
        <v>350</v>
      </c>
      <c r="BE109" s="17">
        <v>350</v>
      </c>
      <c r="BF109" s="74" t="s">
        <v>567</v>
      </c>
      <c r="BG109" s="74" t="s">
        <v>79</v>
      </c>
      <c r="BH109" s="10" t="s">
        <v>80</v>
      </c>
      <c r="BI109" s="10"/>
      <c r="BJ109" s="59" t="s">
        <v>568</v>
      </c>
      <c r="BK109" s="10" t="s">
        <v>569</v>
      </c>
      <c r="BL109" s="10" t="s">
        <v>529</v>
      </c>
    </row>
    <row r="110" s="3" customFormat="1" ht="154" customHeight="1" spans="1:64">
      <c r="A110" s="10">
        <v>65</v>
      </c>
      <c r="B110" s="10" t="s">
        <v>570</v>
      </c>
      <c r="C110" s="10" t="s">
        <v>529</v>
      </c>
      <c r="D110" s="10" t="s">
        <v>530</v>
      </c>
      <c r="E110" s="11" t="s">
        <v>571</v>
      </c>
      <c r="F110" s="10" t="s">
        <v>522</v>
      </c>
      <c r="G110" s="10" t="s">
        <v>73</v>
      </c>
      <c r="H110" s="32" t="s">
        <v>547</v>
      </c>
      <c r="I110" s="35" t="s">
        <v>247</v>
      </c>
      <c r="J110" s="17">
        <f>K110+L110+M110+N110</f>
        <v>12844</v>
      </c>
      <c r="K110" s="17">
        <v>9852</v>
      </c>
      <c r="L110" s="17">
        <v>0</v>
      </c>
      <c r="M110" s="17">
        <v>2992</v>
      </c>
      <c r="N110" s="17">
        <v>0</v>
      </c>
      <c r="O110" s="44">
        <f>P110/J110*100%</f>
        <v>0.350358143880411</v>
      </c>
      <c r="P110" s="17">
        <v>4500</v>
      </c>
      <c r="Q110" s="17">
        <f>R110+S110+T110+U110</f>
        <v>9852</v>
      </c>
      <c r="R110" s="17">
        <v>9852</v>
      </c>
      <c r="S110" s="17">
        <v>0</v>
      </c>
      <c r="T110" s="17">
        <v>0</v>
      </c>
      <c r="U110" s="17">
        <v>0</v>
      </c>
      <c r="V110" s="17">
        <f>W110+X110+Y110+Z110</f>
        <v>4389</v>
      </c>
      <c r="W110" s="17">
        <v>4389</v>
      </c>
      <c r="X110" s="17">
        <v>0</v>
      </c>
      <c r="Y110" s="17">
        <v>0</v>
      </c>
      <c r="Z110" s="17">
        <v>0</v>
      </c>
      <c r="AA110" s="17">
        <f>AB110+AC110+AD110+AG110+AJ110+AK110</f>
        <v>5463</v>
      </c>
      <c r="AB110" s="17">
        <v>5463</v>
      </c>
      <c r="AC110" s="17">
        <v>0</v>
      </c>
      <c r="AD110" s="17">
        <f>AE110+AF110</f>
        <v>0</v>
      </c>
      <c r="AE110" s="17">
        <v>0</v>
      </c>
      <c r="AF110" s="17">
        <v>0</v>
      </c>
      <c r="AG110" s="17">
        <f>AH110+AI110</f>
        <v>0</v>
      </c>
      <c r="AH110" s="17">
        <v>0</v>
      </c>
      <c r="AI110" s="17">
        <v>0</v>
      </c>
      <c r="AJ110" s="17">
        <v>0</v>
      </c>
      <c r="AK110" s="17">
        <v>0</v>
      </c>
      <c r="AL110" s="17" t="s">
        <v>565</v>
      </c>
      <c r="AM110" s="13">
        <f t="shared" ref="AM110:AM116" si="191">AN110+AO110+AP110</f>
        <v>800</v>
      </c>
      <c r="AN110" s="17">
        <v>300</v>
      </c>
      <c r="AO110" s="17">
        <v>0</v>
      </c>
      <c r="AP110" s="17">
        <v>500</v>
      </c>
      <c r="AQ110" s="17" t="s">
        <v>565</v>
      </c>
      <c r="AR110" s="13">
        <f t="shared" ref="AR110:AR116" si="192">AS110+AT110+AU110</f>
        <v>1650</v>
      </c>
      <c r="AS110" s="17">
        <v>580</v>
      </c>
      <c r="AT110" s="17">
        <v>500</v>
      </c>
      <c r="AU110" s="17">
        <v>570</v>
      </c>
      <c r="AV110" s="17" t="s">
        <v>566</v>
      </c>
      <c r="AW110" s="13">
        <f t="shared" ref="AW110:AW116" si="193">AX110+AY110+AZ110</f>
        <v>1350</v>
      </c>
      <c r="AX110" s="17">
        <v>450</v>
      </c>
      <c r="AY110" s="17">
        <v>450</v>
      </c>
      <c r="AZ110" s="17">
        <v>450</v>
      </c>
      <c r="BA110" s="17" t="s">
        <v>566</v>
      </c>
      <c r="BB110" s="13">
        <f t="shared" ref="BB110:BB116" si="194">BC110+BD110+BE110</f>
        <v>1663</v>
      </c>
      <c r="BC110" s="17">
        <v>500</v>
      </c>
      <c r="BD110" s="17">
        <v>550</v>
      </c>
      <c r="BE110" s="17">
        <v>613</v>
      </c>
      <c r="BF110" s="11" t="s">
        <v>572</v>
      </c>
      <c r="BG110" s="11" t="s">
        <v>79</v>
      </c>
      <c r="BH110" s="10" t="s">
        <v>80</v>
      </c>
      <c r="BI110" s="10"/>
      <c r="BJ110" s="59" t="s">
        <v>573</v>
      </c>
      <c r="BK110" s="10" t="s">
        <v>569</v>
      </c>
      <c r="BL110" s="10" t="s">
        <v>529</v>
      </c>
    </row>
    <row r="111" s="3" customFormat="1" ht="126" customHeight="1" spans="1:64">
      <c r="A111" s="10">
        <v>66</v>
      </c>
      <c r="B111" s="10" t="s">
        <v>574</v>
      </c>
      <c r="C111" s="10" t="s">
        <v>529</v>
      </c>
      <c r="D111" s="10" t="s">
        <v>530</v>
      </c>
      <c r="E111" s="11" t="s">
        <v>575</v>
      </c>
      <c r="F111" s="10" t="s">
        <v>576</v>
      </c>
      <c r="G111" s="10" t="s">
        <v>73</v>
      </c>
      <c r="H111" s="32" t="s">
        <v>85</v>
      </c>
      <c r="I111" s="32" t="s">
        <v>177</v>
      </c>
      <c r="J111" s="17">
        <f>K111+L111+M111+N111</f>
        <v>2710</v>
      </c>
      <c r="K111" s="17">
        <v>1700</v>
      </c>
      <c r="L111" s="17">
        <v>307</v>
      </c>
      <c r="M111" s="17">
        <v>703</v>
      </c>
      <c r="N111" s="17" t="s">
        <v>577</v>
      </c>
      <c r="O111" s="44">
        <f>P111/J111*100%</f>
        <v>0.6</v>
      </c>
      <c r="P111" s="17">
        <v>1626</v>
      </c>
      <c r="Q111" s="17">
        <f>R111+S111+T111+U111</f>
        <v>2467</v>
      </c>
      <c r="R111" s="17">
        <v>1700</v>
      </c>
      <c r="S111" s="17">
        <v>307</v>
      </c>
      <c r="T111" s="17">
        <v>460</v>
      </c>
      <c r="U111" s="17" t="s">
        <v>577</v>
      </c>
      <c r="V111" s="17">
        <f>W111+X111+Y111+Z111</f>
        <v>1548</v>
      </c>
      <c r="W111" s="17">
        <v>1548</v>
      </c>
      <c r="X111" s="17" t="s">
        <v>577</v>
      </c>
      <c r="Y111" s="17" t="s">
        <v>577</v>
      </c>
      <c r="Z111" s="17" t="s">
        <v>577</v>
      </c>
      <c r="AA111" s="17">
        <f>AB111+AC111+AD111+AG111+AJ111+AK111</f>
        <v>459</v>
      </c>
      <c r="AB111" s="17">
        <v>152</v>
      </c>
      <c r="AC111" s="17">
        <v>307</v>
      </c>
      <c r="AD111" s="17">
        <f>AE111+AF111</f>
        <v>0</v>
      </c>
      <c r="AE111" s="17" t="s">
        <v>577</v>
      </c>
      <c r="AF111" s="17" t="s">
        <v>577</v>
      </c>
      <c r="AG111" s="17">
        <f>AH111+AI111</f>
        <v>0</v>
      </c>
      <c r="AH111" s="17" t="s">
        <v>577</v>
      </c>
      <c r="AI111" s="17" t="s">
        <v>577</v>
      </c>
      <c r="AJ111" s="17">
        <v>0</v>
      </c>
      <c r="AK111" s="17" t="s">
        <v>577</v>
      </c>
      <c r="AL111" s="17" t="s">
        <v>181</v>
      </c>
      <c r="AM111" s="13">
        <f>AN111+AO111+AP111</f>
        <v>200</v>
      </c>
      <c r="AN111" s="17">
        <v>100</v>
      </c>
      <c r="AO111" s="17">
        <v>0</v>
      </c>
      <c r="AP111" s="17">
        <v>100</v>
      </c>
      <c r="AQ111" s="17" t="s">
        <v>257</v>
      </c>
      <c r="AR111" s="13">
        <f>AS111+AT111+AU111</f>
        <v>259</v>
      </c>
      <c r="AS111" s="17">
        <v>139</v>
      </c>
      <c r="AT111" s="17">
        <v>120</v>
      </c>
      <c r="AU111" s="17">
        <v>0</v>
      </c>
      <c r="AV111" s="17"/>
      <c r="AW111" s="13">
        <f>AX111+AY111+AZ111</f>
        <v>0</v>
      </c>
      <c r="AX111" s="17">
        <v>0</v>
      </c>
      <c r="AY111" s="17">
        <v>0</v>
      </c>
      <c r="AZ111" s="17">
        <v>0</v>
      </c>
      <c r="BA111" s="17"/>
      <c r="BB111" s="13">
        <f>BC111+BD111+BE111</f>
        <v>0</v>
      </c>
      <c r="BC111" s="17">
        <v>0</v>
      </c>
      <c r="BD111" s="17">
        <v>0</v>
      </c>
      <c r="BE111" s="17">
        <v>0</v>
      </c>
      <c r="BF111" s="11" t="s">
        <v>456</v>
      </c>
      <c r="BG111" s="11" t="s">
        <v>79</v>
      </c>
      <c r="BH111" s="10" t="s">
        <v>80</v>
      </c>
      <c r="BI111" s="10" t="s">
        <v>81</v>
      </c>
      <c r="BJ111" s="59" t="s">
        <v>578</v>
      </c>
      <c r="BK111" s="10" t="s">
        <v>544</v>
      </c>
      <c r="BL111" s="10" t="s">
        <v>529</v>
      </c>
    </row>
    <row r="112" s="3" customFormat="1" ht="360" customHeight="1" spans="1:64">
      <c r="A112" s="10">
        <v>67</v>
      </c>
      <c r="B112" s="10" t="s">
        <v>579</v>
      </c>
      <c r="C112" s="10" t="s">
        <v>529</v>
      </c>
      <c r="D112" s="10" t="s">
        <v>530</v>
      </c>
      <c r="E112" s="11" t="s">
        <v>580</v>
      </c>
      <c r="F112" s="69" t="s">
        <v>581</v>
      </c>
      <c r="G112" s="10" t="s">
        <v>73</v>
      </c>
      <c r="H112" s="36" t="s">
        <v>115</v>
      </c>
      <c r="I112" s="36" t="s">
        <v>247</v>
      </c>
      <c r="J112" s="17">
        <f>K112+L112+M112+N112</f>
        <v>5945</v>
      </c>
      <c r="K112" s="17">
        <v>4756</v>
      </c>
      <c r="L112" s="17">
        <v>594</v>
      </c>
      <c r="M112" s="17">
        <v>595</v>
      </c>
      <c r="N112" s="17" t="s">
        <v>577</v>
      </c>
      <c r="O112" s="44">
        <f>P112/J112*100%</f>
        <v>0.299915895710681</v>
      </c>
      <c r="P112" s="17">
        <v>1783</v>
      </c>
      <c r="Q112" s="17">
        <f>R112+S112+T112+U112</f>
        <v>4833</v>
      </c>
      <c r="R112" s="17">
        <v>4756</v>
      </c>
      <c r="S112" s="17" t="s">
        <v>577</v>
      </c>
      <c r="T112" s="17">
        <v>77</v>
      </c>
      <c r="U112" s="17" t="s">
        <v>577</v>
      </c>
      <c r="V112" s="17">
        <f>W112+X112+Y112+Z112</f>
        <v>571</v>
      </c>
      <c r="W112" s="17">
        <v>494</v>
      </c>
      <c r="X112" s="17" t="s">
        <v>577</v>
      </c>
      <c r="Y112" s="17">
        <v>77</v>
      </c>
      <c r="Z112" s="17" t="s">
        <v>577</v>
      </c>
      <c r="AA112" s="17">
        <f>AB112+AC112+AD112+AG112+AJ112+AK112</f>
        <v>4262</v>
      </c>
      <c r="AB112" s="17">
        <v>4262</v>
      </c>
      <c r="AC112" s="17" t="s">
        <v>577</v>
      </c>
      <c r="AD112" s="17">
        <f>AE112+AF112</f>
        <v>0</v>
      </c>
      <c r="AE112" s="17" t="s">
        <v>577</v>
      </c>
      <c r="AF112" s="17" t="s">
        <v>577</v>
      </c>
      <c r="AG112" s="17">
        <f>AH112+AI112</f>
        <v>0</v>
      </c>
      <c r="AH112" s="17" t="s">
        <v>577</v>
      </c>
      <c r="AI112" s="17" t="s">
        <v>577</v>
      </c>
      <c r="AJ112" s="17">
        <v>0</v>
      </c>
      <c r="AK112" s="17">
        <v>0</v>
      </c>
      <c r="AL112" s="17" t="s">
        <v>582</v>
      </c>
      <c r="AM112" s="13">
        <f>AN112+AO112+AP112</f>
        <v>930</v>
      </c>
      <c r="AN112" s="17">
        <v>400</v>
      </c>
      <c r="AO112" s="17">
        <v>0</v>
      </c>
      <c r="AP112" s="17">
        <v>530</v>
      </c>
      <c r="AQ112" s="17" t="s">
        <v>582</v>
      </c>
      <c r="AR112" s="13">
        <f>AS112+AT112+AU112</f>
        <v>1555</v>
      </c>
      <c r="AS112" s="17">
        <v>525</v>
      </c>
      <c r="AT112" s="17">
        <v>500</v>
      </c>
      <c r="AU112" s="17">
        <v>530</v>
      </c>
      <c r="AV112" s="17" t="s">
        <v>257</v>
      </c>
      <c r="AW112" s="13">
        <f>AX112+AY112+AZ112</f>
        <v>1777</v>
      </c>
      <c r="AX112" s="17">
        <v>540</v>
      </c>
      <c r="AY112" s="17">
        <v>596</v>
      </c>
      <c r="AZ112" s="17">
        <v>641</v>
      </c>
      <c r="BA112" s="17"/>
      <c r="BB112" s="13">
        <f>BC112+BD112+BE112</f>
        <v>0</v>
      </c>
      <c r="BC112" s="17">
        <v>0</v>
      </c>
      <c r="BD112" s="17">
        <v>0</v>
      </c>
      <c r="BE112" s="17">
        <v>0</v>
      </c>
      <c r="BF112" s="64" t="s">
        <v>583</v>
      </c>
      <c r="BG112" s="64" t="s">
        <v>584</v>
      </c>
      <c r="BH112" s="10" t="s">
        <v>80</v>
      </c>
      <c r="BI112" s="10"/>
      <c r="BJ112" s="75" t="s">
        <v>585</v>
      </c>
      <c r="BK112" s="10" t="s">
        <v>544</v>
      </c>
      <c r="BL112" s="10" t="s">
        <v>529</v>
      </c>
    </row>
    <row r="113" s="3" customFormat="1" ht="267" customHeight="1" spans="1:64">
      <c r="A113" s="10">
        <v>68</v>
      </c>
      <c r="B113" s="10" t="s">
        <v>586</v>
      </c>
      <c r="C113" s="10" t="s">
        <v>529</v>
      </c>
      <c r="D113" s="10" t="s">
        <v>530</v>
      </c>
      <c r="E113" s="11" t="s">
        <v>587</v>
      </c>
      <c r="F113" s="10" t="s">
        <v>114</v>
      </c>
      <c r="G113" s="10" t="s">
        <v>73</v>
      </c>
      <c r="H113" s="32" t="s">
        <v>588</v>
      </c>
      <c r="I113" s="32" t="s">
        <v>177</v>
      </c>
      <c r="J113" s="17">
        <f>K113+L113+M113+N113</f>
        <v>2040</v>
      </c>
      <c r="K113" s="17">
        <v>1827</v>
      </c>
      <c r="L113" s="17">
        <v>213</v>
      </c>
      <c r="M113" s="17">
        <v>0</v>
      </c>
      <c r="N113" s="17">
        <v>0</v>
      </c>
      <c r="O113" s="44">
        <f>P113/J113*100%</f>
        <v>0.65</v>
      </c>
      <c r="P113" s="17">
        <v>1326</v>
      </c>
      <c r="Q113" s="17">
        <f>R113+S113+T113+U113</f>
        <v>1108</v>
      </c>
      <c r="R113" s="17">
        <v>1102</v>
      </c>
      <c r="S113" s="17">
        <v>6</v>
      </c>
      <c r="T113" s="17">
        <v>0</v>
      </c>
      <c r="U113" s="17">
        <v>0</v>
      </c>
      <c r="V113" s="17">
        <f>W113+X113+Y113+Z113</f>
        <v>1108</v>
      </c>
      <c r="W113" s="17">
        <v>1102</v>
      </c>
      <c r="X113" s="17">
        <v>6</v>
      </c>
      <c r="Y113" s="17">
        <v>0</v>
      </c>
      <c r="Z113" s="17">
        <v>0</v>
      </c>
      <c r="AA113" s="17">
        <f>AB113+AC113+AD113+AG113+AJ113+AK113</f>
        <v>725</v>
      </c>
      <c r="AB113" s="17">
        <v>725</v>
      </c>
      <c r="AC113" s="17">
        <v>0</v>
      </c>
      <c r="AD113" s="17">
        <f>AE113+AF113</f>
        <v>0</v>
      </c>
      <c r="AE113" s="17">
        <v>0</v>
      </c>
      <c r="AF113" s="17">
        <v>0</v>
      </c>
      <c r="AG113" s="17">
        <f>AH113+AI113</f>
        <v>0</v>
      </c>
      <c r="AH113" s="17">
        <v>0</v>
      </c>
      <c r="AI113" s="17">
        <v>0</v>
      </c>
      <c r="AJ113" s="17">
        <v>0</v>
      </c>
      <c r="AK113" s="17">
        <v>0</v>
      </c>
      <c r="AL113" s="17" t="s">
        <v>181</v>
      </c>
      <c r="AM113" s="13">
        <f>AN113+AO113+AP113</f>
        <v>325</v>
      </c>
      <c r="AN113" s="17">
        <v>125</v>
      </c>
      <c r="AO113" s="17">
        <v>0</v>
      </c>
      <c r="AP113" s="17">
        <v>200</v>
      </c>
      <c r="AQ113" s="17" t="s">
        <v>257</v>
      </c>
      <c r="AR113" s="13">
        <f>AS113+AT113+AU113</f>
        <v>400</v>
      </c>
      <c r="AS113" s="17">
        <v>200</v>
      </c>
      <c r="AT113" s="17">
        <v>200</v>
      </c>
      <c r="AU113" s="17">
        <v>0</v>
      </c>
      <c r="AV113" s="17"/>
      <c r="AW113" s="13">
        <f>AX113+AY113+AZ113</f>
        <v>0</v>
      </c>
      <c r="AX113" s="17">
        <v>0</v>
      </c>
      <c r="AY113" s="17">
        <v>0</v>
      </c>
      <c r="AZ113" s="17">
        <v>0</v>
      </c>
      <c r="BA113" s="17"/>
      <c r="BB113" s="13">
        <f>BC113+BD113+BE113</f>
        <v>0</v>
      </c>
      <c r="BC113" s="17">
        <v>0</v>
      </c>
      <c r="BD113" s="17">
        <v>0</v>
      </c>
      <c r="BE113" s="17">
        <v>0</v>
      </c>
      <c r="BF113" s="74" t="s">
        <v>589</v>
      </c>
      <c r="BG113" s="74" t="s">
        <v>79</v>
      </c>
      <c r="BH113" s="10" t="s">
        <v>80</v>
      </c>
      <c r="BI113" s="10" t="s">
        <v>81</v>
      </c>
      <c r="BJ113" s="75" t="s">
        <v>87</v>
      </c>
      <c r="BK113" s="10" t="s">
        <v>590</v>
      </c>
      <c r="BL113" s="10" t="s">
        <v>529</v>
      </c>
    </row>
    <row r="114" s="3" customFormat="1" ht="200" customHeight="1" spans="1:64">
      <c r="A114" s="10">
        <v>69</v>
      </c>
      <c r="B114" s="10" t="s">
        <v>591</v>
      </c>
      <c r="C114" s="10" t="s">
        <v>529</v>
      </c>
      <c r="D114" s="10" t="s">
        <v>530</v>
      </c>
      <c r="E114" s="11" t="s">
        <v>592</v>
      </c>
      <c r="F114" s="10" t="s">
        <v>246</v>
      </c>
      <c r="G114" s="10" t="s">
        <v>73</v>
      </c>
      <c r="H114" s="32" t="s">
        <v>115</v>
      </c>
      <c r="I114" s="32" t="s">
        <v>178</v>
      </c>
      <c r="J114" s="17">
        <f>K114+L114+M114+N114</f>
        <v>1564</v>
      </c>
      <c r="K114" s="17">
        <v>836</v>
      </c>
      <c r="L114" s="17">
        <v>350</v>
      </c>
      <c r="M114" s="17">
        <v>378</v>
      </c>
      <c r="N114" s="17">
        <v>0</v>
      </c>
      <c r="O114" s="44">
        <f>P114/J114*100%</f>
        <v>0.079923273657289</v>
      </c>
      <c r="P114" s="17">
        <v>125</v>
      </c>
      <c r="Q114" s="17">
        <f>R114+S114+T114+U114</f>
        <v>1050</v>
      </c>
      <c r="R114" s="17">
        <v>700</v>
      </c>
      <c r="S114" s="17">
        <v>350</v>
      </c>
      <c r="T114" s="17">
        <v>0</v>
      </c>
      <c r="U114" s="17">
        <v>0</v>
      </c>
      <c r="V114" s="17">
        <f>W114+X114+Y114+Z114</f>
        <v>0</v>
      </c>
      <c r="W114" s="17">
        <v>0</v>
      </c>
      <c r="X114" s="17">
        <v>0</v>
      </c>
      <c r="Y114" s="17">
        <v>0</v>
      </c>
      <c r="Z114" s="17">
        <v>0</v>
      </c>
      <c r="AA114" s="17">
        <f>AB114+AC114+AD114+AG114+AJ114+AK114</f>
        <v>1050</v>
      </c>
      <c r="AB114" s="17">
        <v>700</v>
      </c>
      <c r="AC114" s="17">
        <v>350</v>
      </c>
      <c r="AD114" s="17">
        <f>AE114+AF114</f>
        <v>0</v>
      </c>
      <c r="AE114" s="17">
        <v>0</v>
      </c>
      <c r="AF114" s="17">
        <v>0</v>
      </c>
      <c r="AG114" s="17">
        <f>AH114+AI114</f>
        <v>0</v>
      </c>
      <c r="AH114" s="17">
        <v>0</v>
      </c>
      <c r="AI114" s="17">
        <v>0</v>
      </c>
      <c r="AJ114" s="17">
        <v>0</v>
      </c>
      <c r="AK114" s="17">
        <v>0</v>
      </c>
      <c r="AL114" s="17" t="s">
        <v>181</v>
      </c>
      <c r="AM114" s="13">
        <f>AN114+AO114+AP114</f>
        <v>340</v>
      </c>
      <c r="AN114" s="17">
        <v>110</v>
      </c>
      <c r="AO114" s="17">
        <v>0</v>
      </c>
      <c r="AP114" s="17">
        <v>230</v>
      </c>
      <c r="AQ114" s="17" t="s">
        <v>257</v>
      </c>
      <c r="AR114" s="13">
        <f>AS114+AT114+AU114</f>
        <v>710</v>
      </c>
      <c r="AS114" s="17">
        <v>250</v>
      </c>
      <c r="AT114" s="17">
        <v>250</v>
      </c>
      <c r="AU114" s="17">
        <v>210</v>
      </c>
      <c r="AV114" s="17"/>
      <c r="AW114" s="13">
        <f>AX114+AY114+AZ114</f>
        <v>0</v>
      </c>
      <c r="AX114" s="17">
        <v>0</v>
      </c>
      <c r="AY114" s="17">
        <v>0</v>
      </c>
      <c r="AZ114" s="17">
        <v>0</v>
      </c>
      <c r="BA114" s="17"/>
      <c r="BB114" s="13">
        <f>BC114+BD114+BE114</f>
        <v>0</v>
      </c>
      <c r="BC114" s="17">
        <v>0</v>
      </c>
      <c r="BD114" s="17">
        <v>0</v>
      </c>
      <c r="BE114" s="17">
        <v>0</v>
      </c>
      <c r="BF114" s="74" t="s">
        <v>593</v>
      </c>
      <c r="BG114" s="74" t="s">
        <v>79</v>
      </c>
      <c r="BH114" s="10" t="s">
        <v>80</v>
      </c>
      <c r="BI114" s="10"/>
      <c r="BJ114" s="75" t="s">
        <v>594</v>
      </c>
      <c r="BK114" s="10" t="s">
        <v>535</v>
      </c>
      <c r="BL114" s="10" t="s">
        <v>529</v>
      </c>
    </row>
    <row r="115" s="3" customFormat="1" ht="120" customHeight="1" spans="1:64">
      <c r="A115" s="10">
        <v>70</v>
      </c>
      <c r="B115" s="10" t="s">
        <v>595</v>
      </c>
      <c r="C115" s="10" t="s">
        <v>529</v>
      </c>
      <c r="D115" s="10" t="s">
        <v>530</v>
      </c>
      <c r="E115" s="11" t="s">
        <v>596</v>
      </c>
      <c r="F115" s="10" t="s">
        <v>597</v>
      </c>
      <c r="G115" s="10" t="s">
        <v>73</v>
      </c>
      <c r="H115" s="32" t="s">
        <v>115</v>
      </c>
      <c r="I115" s="32" t="s">
        <v>178</v>
      </c>
      <c r="J115" s="17">
        <f>K115+L115+M115+N115</f>
        <v>440</v>
      </c>
      <c r="K115" s="17">
        <v>0</v>
      </c>
      <c r="L115" s="17">
        <v>0</v>
      </c>
      <c r="M115" s="17">
        <v>440</v>
      </c>
      <c r="N115" s="17">
        <v>0</v>
      </c>
      <c r="O115" s="44">
        <f>P115/J115*100%</f>
        <v>0.229545454545455</v>
      </c>
      <c r="P115" s="17">
        <v>101</v>
      </c>
      <c r="Q115" s="17">
        <f>R115+S115+T115+U115</f>
        <v>60</v>
      </c>
      <c r="R115" s="17">
        <v>0</v>
      </c>
      <c r="S115" s="17">
        <v>0</v>
      </c>
      <c r="T115" s="17">
        <v>60</v>
      </c>
      <c r="U115" s="17">
        <v>0</v>
      </c>
      <c r="V115" s="17">
        <f>W115+X115+Y115+Z115</f>
        <v>60</v>
      </c>
      <c r="W115" s="17">
        <v>0</v>
      </c>
      <c r="X115" s="17">
        <v>0</v>
      </c>
      <c r="Y115" s="17">
        <v>60</v>
      </c>
      <c r="Z115" s="17">
        <v>0</v>
      </c>
      <c r="AA115" s="17">
        <f>AB115+AC115+AD115+AG115+AJ115+AK115</f>
        <v>200</v>
      </c>
      <c r="AB115" s="17">
        <v>0</v>
      </c>
      <c r="AC115" s="17">
        <v>0</v>
      </c>
      <c r="AD115" s="17">
        <f>AE115+AF115</f>
        <v>200</v>
      </c>
      <c r="AE115" s="17">
        <v>0</v>
      </c>
      <c r="AF115" s="17">
        <v>200</v>
      </c>
      <c r="AG115" s="17">
        <f>AH115+AI115</f>
        <v>0</v>
      </c>
      <c r="AH115" s="17">
        <v>0</v>
      </c>
      <c r="AI115" s="17">
        <v>0</v>
      </c>
      <c r="AJ115" s="17">
        <v>0</v>
      </c>
      <c r="AK115" s="17">
        <v>0</v>
      </c>
      <c r="AL115" s="17" t="s">
        <v>181</v>
      </c>
      <c r="AM115" s="13">
        <f>AN115+AO115+AP115</f>
        <v>70</v>
      </c>
      <c r="AN115" s="17">
        <v>30</v>
      </c>
      <c r="AO115" s="17">
        <v>0</v>
      </c>
      <c r="AP115" s="17">
        <v>40</v>
      </c>
      <c r="AQ115" s="17" t="s">
        <v>257</v>
      </c>
      <c r="AR115" s="13">
        <f>AS115+AT115+AU115</f>
        <v>130</v>
      </c>
      <c r="AS115" s="17">
        <v>40</v>
      </c>
      <c r="AT115" s="17">
        <v>40</v>
      </c>
      <c r="AU115" s="17">
        <v>50</v>
      </c>
      <c r="AV115" s="17"/>
      <c r="AW115" s="13">
        <f>AX115+AY115+AZ115</f>
        <v>0</v>
      </c>
      <c r="AX115" s="17">
        <v>0</v>
      </c>
      <c r="AY115" s="17">
        <v>0</v>
      </c>
      <c r="AZ115" s="17">
        <v>0</v>
      </c>
      <c r="BA115" s="17"/>
      <c r="BB115" s="13">
        <f>BC115+BD115+BE115</f>
        <v>0</v>
      </c>
      <c r="BC115" s="17">
        <v>0</v>
      </c>
      <c r="BD115" s="17">
        <v>0</v>
      </c>
      <c r="BE115" s="17">
        <v>0</v>
      </c>
      <c r="BF115" s="74" t="s">
        <v>598</v>
      </c>
      <c r="BG115" s="74" t="s">
        <v>79</v>
      </c>
      <c r="BH115" s="10" t="s">
        <v>80</v>
      </c>
      <c r="BI115" s="10"/>
      <c r="BJ115" s="75" t="s">
        <v>87</v>
      </c>
      <c r="BK115" s="10" t="s">
        <v>599</v>
      </c>
      <c r="BL115" s="10" t="s">
        <v>529</v>
      </c>
    </row>
    <row r="116" s="3" customFormat="1" ht="166" customHeight="1" spans="1:64">
      <c r="A116" s="10">
        <v>71</v>
      </c>
      <c r="B116" s="10" t="s">
        <v>600</v>
      </c>
      <c r="C116" s="10" t="s">
        <v>529</v>
      </c>
      <c r="D116" s="10" t="s">
        <v>530</v>
      </c>
      <c r="E116" s="11" t="s">
        <v>601</v>
      </c>
      <c r="F116" s="10" t="s">
        <v>564</v>
      </c>
      <c r="G116" s="10" t="s">
        <v>73</v>
      </c>
      <c r="H116" s="32" t="s">
        <v>347</v>
      </c>
      <c r="I116" s="32" t="s">
        <v>178</v>
      </c>
      <c r="J116" s="17">
        <f>K116+L116+M116+N116</f>
        <v>3785</v>
      </c>
      <c r="K116" s="17">
        <v>2835</v>
      </c>
      <c r="L116" s="17">
        <v>68</v>
      </c>
      <c r="M116" s="17">
        <v>882</v>
      </c>
      <c r="N116" s="17">
        <v>0</v>
      </c>
      <c r="O116" s="44">
        <f>P116/J116*100%</f>
        <v>0.0774108322324967</v>
      </c>
      <c r="P116" s="17">
        <v>293</v>
      </c>
      <c r="Q116" s="17">
        <f>R116+S116+T116+U116</f>
        <v>1558</v>
      </c>
      <c r="R116" s="17">
        <v>1065</v>
      </c>
      <c r="S116" s="17">
        <v>450</v>
      </c>
      <c r="T116" s="17">
        <v>43</v>
      </c>
      <c r="U116" s="17">
        <v>0</v>
      </c>
      <c r="V116" s="17">
        <f>W116+X116+Y116+Z116</f>
        <v>293</v>
      </c>
      <c r="W116" s="17">
        <v>267</v>
      </c>
      <c r="X116" s="17">
        <v>26</v>
      </c>
      <c r="Y116" s="17">
        <v>0</v>
      </c>
      <c r="Z116" s="17">
        <v>0</v>
      </c>
      <c r="AA116" s="17">
        <f>AB116+AC116+AD116+AG116+AJ116+AK116</f>
        <v>1222</v>
      </c>
      <c r="AB116" s="17">
        <v>798</v>
      </c>
      <c r="AC116" s="17">
        <v>424</v>
      </c>
      <c r="AD116" s="17">
        <f>AE116+AF116</f>
        <v>0</v>
      </c>
      <c r="AE116" s="17">
        <v>0</v>
      </c>
      <c r="AF116" s="17">
        <v>0</v>
      </c>
      <c r="AG116" s="17">
        <f>AH116+AI116</f>
        <v>0</v>
      </c>
      <c r="AH116" s="17">
        <v>0</v>
      </c>
      <c r="AI116" s="17">
        <v>0</v>
      </c>
      <c r="AJ116" s="17">
        <v>0</v>
      </c>
      <c r="AK116" s="17">
        <v>0</v>
      </c>
      <c r="AL116" s="17" t="s">
        <v>602</v>
      </c>
      <c r="AM116" s="13">
        <f>AN116+AO116+AP116</f>
        <v>260</v>
      </c>
      <c r="AN116" s="17">
        <v>130</v>
      </c>
      <c r="AO116" s="17">
        <v>0</v>
      </c>
      <c r="AP116" s="17">
        <v>130</v>
      </c>
      <c r="AQ116" s="17" t="s">
        <v>602</v>
      </c>
      <c r="AR116" s="13">
        <f>AS116+AT116+AU116</f>
        <v>410</v>
      </c>
      <c r="AS116" s="17">
        <v>150</v>
      </c>
      <c r="AT116" s="17">
        <v>130</v>
      </c>
      <c r="AU116" s="17">
        <v>130</v>
      </c>
      <c r="AV116" s="17" t="s">
        <v>602</v>
      </c>
      <c r="AW116" s="13">
        <f>AX116+AY116+AZ116</f>
        <v>405</v>
      </c>
      <c r="AX116" s="17">
        <v>135</v>
      </c>
      <c r="AY116" s="17">
        <v>135</v>
      </c>
      <c r="AZ116" s="17">
        <v>135</v>
      </c>
      <c r="BA116" s="17" t="s">
        <v>602</v>
      </c>
      <c r="BB116" s="13">
        <f>BC116+BD116+BE116</f>
        <v>147</v>
      </c>
      <c r="BC116" s="17">
        <v>147</v>
      </c>
      <c r="BD116" s="17">
        <v>0</v>
      </c>
      <c r="BE116" s="17">
        <v>0</v>
      </c>
      <c r="BF116" s="11" t="s">
        <v>603</v>
      </c>
      <c r="BG116" s="11" t="s">
        <v>79</v>
      </c>
      <c r="BH116" s="10" t="s">
        <v>80</v>
      </c>
      <c r="BI116" s="10"/>
      <c r="BJ116" s="59" t="s">
        <v>604</v>
      </c>
      <c r="BK116" s="10" t="s">
        <v>599</v>
      </c>
      <c r="BL116" s="10" t="s">
        <v>529</v>
      </c>
    </row>
    <row r="117" s="3" customFormat="1" ht="131" customHeight="1" spans="1:64">
      <c r="A117" s="10">
        <v>72</v>
      </c>
      <c r="B117" s="10" t="s">
        <v>605</v>
      </c>
      <c r="C117" s="10" t="s">
        <v>529</v>
      </c>
      <c r="D117" s="10" t="s">
        <v>530</v>
      </c>
      <c r="E117" s="11" t="s">
        <v>606</v>
      </c>
      <c r="F117" s="10" t="s">
        <v>607</v>
      </c>
      <c r="G117" s="10" t="s">
        <v>73</v>
      </c>
      <c r="H117" s="32" t="s">
        <v>241</v>
      </c>
      <c r="I117" s="32" t="s">
        <v>178</v>
      </c>
      <c r="J117" s="17">
        <f>K117+L117+M117+N117</f>
        <v>1282</v>
      </c>
      <c r="K117" s="17">
        <v>0</v>
      </c>
      <c r="L117" s="17">
        <v>0</v>
      </c>
      <c r="M117" s="17">
        <v>1282</v>
      </c>
      <c r="N117" s="17">
        <v>0</v>
      </c>
      <c r="O117" s="44">
        <f>P117/J117*100%</f>
        <v>0.350234009360374</v>
      </c>
      <c r="P117" s="17">
        <v>449</v>
      </c>
      <c r="Q117" s="17">
        <f>R117+S117+T117+U117</f>
        <v>104</v>
      </c>
      <c r="R117" s="17">
        <v>0</v>
      </c>
      <c r="S117" s="17">
        <v>0</v>
      </c>
      <c r="T117" s="17">
        <v>104</v>
      </c>
      <c r="U117" s="17">
        <v>0</v>
      </c>
      <c r="V117" s="17">
        <f>W117+X117+Y117+Z117</f>
        <v>104</v>
      </c>
      <c r="W117" s="17">
        <v>0</v>
      </c>
      <c r="X117" s="17">
        <v>0</v>
      </c>
      <c r="Y117" s="17">
        <v>104</v>
      </c>
      <c r="Z117" s="17">
        <v>0</v>
      </c>
      <c r="AA117" s="17">
        <f>AB117+AC117+AD117+AG117+AJ117+AK117</f>
        <v>400</v>
      </c>
      <c r="AB117" s="17">
        <v>0</v>
      </c>
      <c r="AC117" s="17">
        <v>0</v>
      </c>
      <c r="AD117" s="17">
        <f>AE117+AF117</f>
        <v>400</v>
      </c>
      <c r="AE117" s="17">
        <v>0</v>
      </c>
      <c r="AF117" s="17">
        <v>400</v>
      </c>
      <c r="AG117" s="17">
        <f>AH117+AI117</f>
        <v>0</v>
      </c>
      <c r="AH117" s="17">
        <v>0</v>
      </c>
      <c r="AI117" s="17">
        <v>0</v>
      </c>
      <c r="AJ117" s="17">
        <v>0</v>
      </c>
      <c r="AK117" s="17">
        <v>0</v>
      </c>
      <c r="AL117" s="17" t="s">
        <v>181</v>
      </c>
      <c r="AM117" s="13">
        <f t="shared" ref="AM117:AM122" si="195">AN117+AO117+AP117</f>
        <v>150</v>
      </c>
      <c r="AN117" s="17">
        <v>70</v>
      </c>
      <c r="AO117" s="17">
        <v>0</v>
      </c>
      <c r="AP117" s="17">
        <v>80</v>
      </c>
      <c r="AQ117" s="17" t="s">
        <v>257</v>
      </c>
      <c r="AR117" s="13">
        <f t="shared" ref="AR117:AR122" si="196">AS117+AT117+AU117</f>
        <v>250</v>
      </c>
      <c r="AS117" s="17">
        <v>100</v>
      </c>
      <c r="AT117" s="17">
        <v>100</v>
      </c>
      <c r="AU117" s="17">
        <v>50</v>
      </c>
      <c r="AV117" s="17"/>
      <c r="AW117" s="13">
        <f t="shared" ref="AW117:AW122" si="197">AX117+AY117+AZ117</f>
        <v>0</v>
      </c>
      <c r="AX117" s="17">
        <v>0</v>
      </c>
      <c r="AY117" s="17">
        <v>0</v>
      </c>
      <c r="AZ117" s="17">
        <v>0</v>
      </c>
      <c r="BA117" s="17"/>
      <c r="BB117" s="13">
        <f t="shared" ref="BB117:BB122" si="198">BC117+BD117+BE117</f>
        <v>0</v>
      </c>
      <c r="BC117" s="17">
        <v>0</v>
      </c>
      <c r="BD117" s="17">
        <v>0</v>
      </c>
      <c r="BE117" s="17">
        <v>0</v>
      </c>
      <c r="BF117" s="11" t="s">
        <v>608</v>
      </c>
      <c r="BG117" s="11" t="s">
        <v>79</v>
      </c>
      <c r="BH117" s="10" t="s">
        <v>80</v>
      </c>
      <c r="BI117" s="10"/>
      <c r="BJ117" s="59" t="s">
        <v>87</v>
      </c>
      <c r="BK117" s="10" t="s">
        <v>535</v>
      </c>
      <c r="BL117" s="10" t="s">
        <v>529</v>
      </c>
    </row>
    <row r="118" s="3" customFormat="1" ht="149" customHeight="1" spans="1:64">
      <c r="A118" s="10">
        <v>73</v>
      </c>
      <c r="B118" s="10" t="s">
        <v>609</v>
      </c>
      <c r="C118" s="10" t="s">
        <v>529</v>
      </c>
      <c r="D118" s="10" t="s">
        <v>530</v>
      </c>
      <c r="E118" s="11" t="s">
        <v>610</v>
      </c>
      <c r="F118" s="10" t="s">
        <v>581</v>
      </c>
      <c r="G118" s="10" t="s">
        <v>73</v>
      </c>
      <c r="H118" s="32" t="s">
        <v>611</v>
      </c>
      <c r="I118" s="32" t="s">
        <v>203</v>
      </c>
      <c r="J118" s="17">
        <f>K118+L118+M118+N118</f>
        <v>998</v>
      </c>
      <c r="K118" s="17">
        <v>865</v>
      </c>
      <c r="L118" s="17">
        <v>0</v>
      </c>
      <c r="M118" s="17">
        <v>133</v>
      </c>
      <c r="N118" s="17">
        <v>0</v>
      </c>
      <c r="O118" s="44">
        <f>P118/J118*100%</f>
        <v>0.799599198396794</v>
      </c>
      <c r="P118" s="17">
        <v>798</v>
      </c>
      <c r="Q118" s="17">
        <f>R118+S118+T118+U118</f>
        <v>783</v>
      </c>
      <c r="R118" s="17">
        <v>650</v>
      </c>
      <c r="S118" s="17">
        <v>0</v>
      </c>
      <c r="T118" s="17">
        <v>133</v>
      </c>
      <c r="U118" s="17">
        <v>0</v>
      </c>
      <c r="V118" s="17">
        <f>W118+X118+Y118+Z118</f>
        <v>783</v>
      </c>
      <c r="W118" s="17">
        <v>650</v>
      </c>
      <c r="X118" s="17">
        <v>0</v>
      </c>
      <c r="Y118" s="17">
        <v>133</v>
      </c>
      <c r="Z118" s="17">
        <v>0</v>
      </c>
      <c r="AA118" s="17">
        <f>AB118+AC118+AD118+AG118+AJ118+AK118</f>
        <v>215</v>
      </c>
      <c r="AB118" s="17">
        <v>215</v>
      </c>
      <c r="AC118" s="17">
        <v>0</v>
      </c>
      <c r="AD118" s="17">
        <f>AE118+AF118</f>
        <v>0</v>
      </c>
      <c r="AE118" s="17">
        <v>0</v>
      </c>
      <c r="AF118" s="17">
        <v>0</v>
      </c>
      <c r="AG118" s="17">
        <f>AH118+AI118</f>
        <v>0</v>
      </c>
      <c r="AH118" s="17">
        <v>0</v>
      </c>
      <c r="AI118" s="17">
        <v>0</v>
      </c>
      <c r="AJ118" s="17">
        <v>0</v>
      </c>
      <c r="AK118" s="17">
        <v>0</v>
      </c>
      <c r="AL118" s="17" t="s">
        <v>612</v>
      </c>
      <c r="AM118" s="13">
        <f>AN118+AO118+AP118</f>
        <v>100</v>
      </c>
      <c r="AN118" s="17">
        <v>20</v>
      </c>
      <c r="AO118" s="17">
        <v>0</v>
      </c>
      <c r="AP118" s="17">
        <v>80</v>
      </c>
      <c r="AQ118" s="17" t="s">
        <v>612</v>
      </c>
      <c r="AR118" s="13">
        <f>AS118+AT118+AU118</f>
        <v>45</v>
      </c>
      <c r="AS118" s="17">
        <v>20</v>
      </c>
      <c r="AT118" s="17">
        <v>15</v>
      </c>
      <c r="AU118" s="17">
        <v>10</v>
      </c>
      <c r="AV118" s="17" t="s">
        <v>612</v>
      </c>
      <c r="AW118" s="13">
        <f>AX118+AY118+AZ118</f>
        <v>50</v>
      </c>
      <c r="AX118" s="17">
        <v>10</v>
      </c>
      <c r="AY118" s="17">
        <v>20</v>
      </c>
      <c r="AZ118" s="17">
        <v>20</v>
      </c>
      <c r="BA118" s="17" t="s">
        <v>612</v>
      </c>
      <c r="BB118" s="13">
        <f>BC118+BD118+BE118</f>
        <v>20</v>
      </c>
      <c r="BC118" s="17">
        <v>10</v>
      </c>
      <c r="BD118" s="17">
        <v>10</v>
      </c>
      <c r="BE118" s="17">
        <v>0</v>
      </c>
      <c r="BF118" s="11" t="s">
        <v>613</v>
      </c>
      <c r="BG118" s="11" t="s">
        <v>79</v>
      </c>
      <c r="BH118" s="10" t="s">
        <v>80</v>
      </c>
      <c r="BI118" s="10" t="s">
        <v>81</v>
      </c>
      <c r="BJ118" s="59" t="s">
        <v>142</v>
      </c>
      <c r="BK118" s="10" t="s">
        <v>590</v>
      </c>
      <c r="BL118" s="10" t="s">
        <v>529</v>
      </c>
    </row>
    <row r="119" s="2" customFormat="1" ht="68" customHeight="1" spans="1:64">
      <c r="A119" s="9" t="s">
        <v>614</v>
      </c>
      <c r="B119" s="11" t="s">
        <v>615</v>
      </c>
      <c r="C119" s="11"/>
      <c r="D119" s="11"/>
      <c r="E119" s="11"/>
      <c r="F119" s="11"/>
      <c r="G119" s="11"/>
      <c r="H119" s="32"/>
      <c r="I119" s="32"/>
      <c r="J119" s="13">
        <f>J120+J123</f>
        <v>19019</v>
      </c>
      <c r="K119" s="13">
        <f t="shared" ref="K119:BE119" si="199">K120+K123</f>
        <v>0</v>
      </c>
      <c r="L119" s="13">
        <f>L120+L123</f>
        <v>0</v>
      </c>
      <c r="M119" s="13">
        <f>M120+M123</f>
        <v>19019</v>
      </c>
      <c r="N119" s="13">
        <f>N120+N123</f>
        <v>0</v>
      </c>
      <c r="O119" s="44">
        <f>P119/J119*100%</f>
        <v>0.591986960408013</v>
      </c>
      <c r="P119" s="13">
        <f>P120+P123</f>
        <v>11259</v>
      </c>
      <c r="Q119" s="13">
        <f>Q120+Q123</f>
        <v>7253</v>
      </c>
      <c r="R119" s="13">
        <f>R120+R123</f>
        <v>0</v>
      </c>
      <c r="S119" s="13">
        <f>S120+S123</f>
        <v>0</v>
      </c>
      <c r="T119" s="13">
        <f>T120+T123</f>
        <v>7253</v>
      </c>
      <c r="U119" s="13">
        <f>U120+U123</f>
        <v>0</v>
      </c>
      <c r="V119" s="13">
        <f>V120+V123</f>
        <v>7079</v>
      </c>
      <c r="W119" s="13">
        <f>W120+W123</f>
        <v>0</v>
      </c>
      <c r="X119" s="13">
        <f>X120+X123</f>
        <v>0</v>
      </c>
      <c r="Y119" s="13">
        <f>Y120+Y123</f>
        <v>7079</v>
      </c>
      <c r="Z119" s="13">
        <f>Z120+Z123</f>
        <v>0</v>
      </c>
      <c r="AA119" s="13">
        <f>AA120+AA123</f>
        <v>6920</v>
      </c>
      <c r="AB119" s="13">
        <f>AB120+AB123</f>
        <v>0</v>
      </c>
      <c r="AC119" s="13">
        <f>AC120+AC123</f>
        <v>0</v>
      </c>
      <c r="AD119" s="13">
        <f>AD120+AD123</f>
        <v>1420</v>
      </c>
      <c r="AE119" s="13">
        <f>AE120+AE123</f>
        <v>0</v>
      </c>
      <c r="AF119" s="13">
        <f>AF120+AF123</f>
        <v>1420</v>
      </c>
      <c r="AG119" s="13">
        <f>AG120+AG123</f>
        <v>5500</v>
      </c>
      <c r="AH119" s="13">
        <f>AH120+AH123</f>
        <v>5500</v>
      </c>
      <c r="AI119" s="13">
        <f>AI120+AI123</f>
        <v>0</v>
      </c>
      <c r="AJ119" s="13">
        <f>AJ120+AJ123</f>
        <v>0</v>
      </c>
      <c r="AK119" s="13">
        <f>AK120+AK123</f>
        <v>0</v>
      </c>
      <c r="AL119" s="13" t="e">
        <f>AL120+AL123</f>
        <v>#VALUE!</v>
      </c>
      <c r="AM119" s="13">
        <f>AM120+AM123</f>
        <v>1990</v>
      </c>
      <c r="AN119" s="13">
        <f>AN120+AN123</f>
        <v>1010</v>
      </c>
      <c r="AO119" s="13">
        <f>AO120+AO123</f>
        <v>0</v>
      </c>
      <c r="AP119" s="13">
        <f>AP120+AP123</f>
        <v>980</v>
      </c>
      <c r="AQ119" s="13" t="e">
        <f>AQ120+AQ123</f>
        <v>#VALUE!</v>
      </c>
      <c r="AR119" s="13">
        <f>AR120+AR123</f>
        <v>3560</v>
      </c>
      <c r="AS119" s="13">
        <f>AS120+AS123</f>
        <v>1240</v>
      </c>
      <c r="AT119" s="13">
        <f>AT120+AT123</f>
        <v>1430</v>
      </c>
      <c r="AU119" s="13">
        <f>AU120+AU123</f>
        <v>890</v>
      </c>
      <c r="AV119" s="13" t="e">
        <f>AV120+AV123</f>
        <v>#VALUE!</v>
      </c>
      <c r="AW119" s="13">
        <f>AW120+AW123</f>
        <v>1300</v>
      </c>
      <c r="AX119" s="13">
        <f>AX120+AX123</f>
        <v>605</v>
      </c>
      <c r="AY119" s="13">
        <f>AY120+AY123</f>
        <v>675</v>
      </c>
      <c r="AZ119" s="13">
        <f>AZ120+AZ123</f>
        <v>20</v>
      </c>
      <c r="BA119" s="13" t="e">
        <f>BA120+BA123</f>
        <v>#VALUE!</v>
      </c>
      <c r="BB119" s="13">
        <f>BB120+BB123</f>
        <v>70</v>
      </c>
      <c r="BC119" s="13">
        <f>BC120+BC123</f>
        <v>20</v>
      </c>
      <c r="BD119" s="13">
        <f>BD120+BD123</f>
        <v>20</v>
      </c>
      <c r="BE119" s="13">
        <f>BE120+BE123</f>
        <v>30</v>
      </c>
      <c r="BF119" s="11"/>
      <c r="BG119" s="11"/>
      <c r="BH119" s="10"/>
      <c r="BI119" s="10"/>
      <c r="BJ119" s="76"/>
      <c r="BK119" s="77"/>
      <c r="BL119" s="77"/>
    </row>
    <row r="120" s="2" customFormat="1" ht="68" customHeight="1" spans="1:64">
      <c r="A120" s="9"/>
      <c r="B120" s="10" t="s">
        <v>171</v>
      </c>
      <c r="C120" s="10"/>
      <c r="D120" s="10"/>
      <c r="E120" s="10"/>
      <c r="F120" s="10"/>
      <c r="G120" s="10"/>
      <c r="H120" s="32"/>
      <c r="I120" s="32"/>
      <c r="J120" s="13">
        <f>J121+J122</f>
        <v>1307</v>
      </c>
      <c r="K120" s="13">
        <f t="shared" ref="K120:BF120" si="200">K121+K122</f>
        <v>0</v>
      </c>
      <c r="L120" s="13">
        <f>L121+L122</f>
        <v>0</v>
      </c>
      <c r="M120" s="13">
        <f>M121+M122</f>
        <v>1307</v>
      </c>
      <c r="N120" s="13">
        <f>N121+N122</f>
        <v>0</v>
      </c>
      <c r="O120" s="44">
        <f>P120/J120*100%</f>
        <v>0</v>
      </c>
      <c r="P120" s="13">
        <f>P121+P122</f>
        <v>0</v>
      </c>
      <c r="Q120" s="13">
        <f>Q121+Q122</f>
        <v>151</v>
      </c>
      <c r="R120" s="13">
        <f>R121+R122</f>
        <v>0</v>
      </c>
      <c r="S120" s="13">
        <f>S121+S122</f>
        <v>0</v>
      </c>
      <c r="T120" s="13">
        <f>T121+T122</f>
        <v>151</v>
      </c>
      <c r="U120" s="13">
        <f>U121+U122</f>
        <v>0</v>
      </c>
      <c r="V120" s="13">
        <f>V121+V122</f>
        <v>119</v>
      </c>
      <c r="W120" s="13">
        <f>W121+W122</f>
        <v>0</v>
      </c>
      <c r="X120" s="13">
        <f>X121+X122</f>
        <v>0</v>
      </c>
      <c r="Y120" s="13">
        <f>Y121+Y122</f>
        <v>119</v>
      </c>
      <c r="Z120" s="13">
        <f>Z121+Z122</f>
        <v>0</v>
      </c>
      <c r="AA120" s="13">
        <f>AA121+AA122</f>
        <v>520</v>
      </c>
      <c r="AB120" s="13">
        <f>AB121+AB122</f>
        <v>0</v>
      </c>
      <c r="AC120" s="13">
        <f>AC121+AC122</f>
        <v>0</v>
      </c>
      <c r="AD120" s="13">
        <f>AD121+AD122</f>
        <v>520</v>
      </c>
      <c r="AE120" s="13">
        <f>AE121+AE122</f>
        <v>0</v>
      </c>
      <c r="AF120" s="13">
        <f>AF121+AF122</f>
        <v>520</v>
      </c>
      <c r="AG120" s="13">
        <f>AG121+AG122</f>
        <v>0</v>
      </c>
      <c r="AH120" s="13">
        <f>AH121+AH122</f>
        <v>0</v>
      </c>
      <c r="AI120" s="13">
        <f>AI121+AI122</f>
        <v>0</v>
      </c>
      <c r="AJ120" s="13">
        <f>AJ121+AJ122</f>
        <v>0</v>
      </c>
      <c r="AK120" s="13">
        <f>AK121+AK122</f>
        <v>0</v>
      </c>
      <c r="AL120" s="13" t="e">
        <f>AL121+AL122</f>
        <v>#VALUE!</v>
      </c>
      <c r="AM120" s="13">
        <f>AM121+AM122</f>
        <v>0</v>
      </c>
      <c r="AN120" s="13">
        <f>AN121+AN122</f>
        <v>0</v>
      </c>
      <c r="AO120" s="13">
        <f>AO121+AO122</f>
        <v>0</v>
      </c>
      <c r="AP120" s="13">
        <f>AP121+AP122</f>
        <v>0</v>
      </c>
      <c r="AQ120" s="13" t="e">
        <f>AQ121+AQ122</f>
        <v>#VALUE!</v>
      </c>
      <c r="AR120" s="13">
        <f>AR121+AR122</f>
        <v>220</v>
      </c>
      <c r="AS120" s="13">
        <f>AS121+AS122</f>
        <v>60</v>
      </c>
      <c r="AT120" s="13">
        <f>AT121+AT122</f>
        <v>50</v>
      </c>
      <c r="AU120" s="13">
        <f>AU121+AU122</f>
        <v>110</v>
      </c>
      <c r="AV120" s="13" t="e">
        <f>AV121+AV122</f>
        <v>#VALUE!</v>
      </c>
      <c r="AW120" s="13">
        <f>AW121+AW122</f>
        <v>230</v>
      </c>
      <c r="AX120" s="13">
        <f>AX121+AX122</f>
        <v>105</v>
      </c>
      <c r="AY120" s="13">
        <f>AY121+AY122</f>
        <v>105</v>
      </c>
      <c r="AZ120" s="13">
        <f>AZ121+AZ122</f>
        <v>20</v>
      </c>
      <c r="BA120" s="13" t="e">
        <f>BA121+BA122</f>
        <v>#VALUE!</v>
      </c>
      <c r="BB120" s="13">
        <f>BB121+BB122</f>
        <v>70</v>
      </c>
      <c r="BC120" s="13">
        <f>BC121+BC122</f>
        <v>20</v>
      </c>
      <c r="BD120" s="13">
        <f>BD121+BD122</f>
        <v>20</v>
      </c>
      <c r="BE120" s="13">
        <f>BE121+BE122</f>
        <v>30</v>
      </c>
      <c r="BF120" s="11"/>
      <c r="BG120" s="11"/>
      <c r="BH120" s="10"/>
      <c r="BI120" s="10"/>
      <c r="BJ120" s="76"/>
      <c r="BK120" s="77"/>
      <c r="BL120" s="77"/>
    </row>
    <row r="121" s="2" customFormat="1" ht="246" customHeight="1" spans="1:64">
      <c r="A121" s="9">
        <v>74</v>
      </c>
      <c r="B121" s="10" t="s">
        <v>616</v>
      </c>
      <c r="C121" s="10" t="s">
        <v>617</v>
      </c>
      <c r="D121" s="10" t="s">
        <v>618</v>
      </c>
      <c r="E121" s="11" t="s">
        <v>619</v>
      </c>
      <c r="F121" s="10" t="s">
        <v>507</v>
      </c>
      <c r="G121" s="10" t="s">
        <v>125</v>
      </c>
      <c r="H121" s="32" t="s">
        <v>75</v>
      </c>
      <c r="I121" s="32" t="s">
        <v>178</v>
      </c>
      <c r="J121" s="13">
        <f t="shared" ref="J121:J125" si="201">K121+L121+M121+N121</f>
        <v>349</v>
      </c>
      <c r="K121" s="13">
        <v>0</v>
      </c>
      <c r="L121" s="13">
        <v>0</v>
      </c>
      <c r="M121" s="13">
        <v>349</v>
      </c>
      <c r="N121" s="13">
        <v>0</v>
      </c>
      <c r="O121" s="44">
        <f>P121/J121*100%</f>
        <v>0</v>
      </c>
      <c r="P121" s="13">
        <v>0</v>
      </c>
      <c r="Q121" s="13">
        <f t="shared" ref="Q121:Q124" si="202">R121+S121+T121+U121</f>
        <v>0</v>
      </c>
      <c r="R121" s="13">
        <v>0</v>
      </c>
      <c r="S121" s="13">
        <v>0</v>
      </c>
      <c r="T121" s="13">
        <v>0</v>
      </c>
      <c r="U121" s="13">
        <v>0</v>
      </c>
      <c r="V121" s="13">
        <f>W121+X121+Y121+Z121</f>
        <v>0</v>
      </c>
      <c r="W121" s="13">
        <v>0</v>
      </c>
      <c r="X121" s="13">
        <v>0</v>
      </c>
      <c r="Y121" s="13">
        <v>0</v>
      </c>
      <c r="Z121" s="13">
        <v>0</v>
      </c>
      <c r="AA121" s="13">
        <f>AB121+AC121+AD121+AG121+AJ121+AK121</f>
        <v>200</v>
      </c>
      <c r="AB121" s="13">
        <v>0</v>
      </c>
      <c r="AC121" s="13">
        <v>0</v>
      </c>
      <c r="AD121" s="13">
        <f>AE121+AF121</f>
        <v>200</v>
      </c>
      <c r="AE121" s="13">
        <v>0</v>
      </c>
      <c r="AF121" s="13">
        <v>200</v>
      </c>
      <c r="AG121" s="13">
        <f>AH121+AI121</f>
        <v>0</v>
      </c>
      <c r="AH121" s="13">
        <v>0</v>
      </c>
      <c r="AI121" s="13">
        <v>0</v>
      </c>
      <c r="AJ121" s="13">
        <v>0</v>
      </c>
      <c r="AK121" s="13">
        <v>0</v>
      </c>
      <c r="AL121" s="13" t="s">
        <v>620</v>
      </c>
      <c r="AM121" s="13">
        <f>AN121+AO121+AP121</f>
        <v>0</v>
      </c>
      <c r="AN121" s="13">
        <v>0</v>
      </c>
      <c r="AO121" s="13">
        <v>0</v>
      </c>
      <c r="AP121" s="13">
        <v>0</v>
      </c>
      <c r="AQ121" s="13" t="s">
        <v>309</v>
      </c>
      <c r="AR121" s="13">
        <f>AS121+AT121+AU121</f>
        <v>60</v>
      </c>
      <c r="AS121" s="13">
        <v>0</v>
      </c>
      <c r="AT121" s="13">
        <v>0</v>
      </c>
      <c r="AU121" s="13">
        <v>60</v>
      </c>
      <c r="AV121" s="13" t="s">
        <v>621</v>
      </c>
      <c r="AW121" s="13">
        <f>AX121+AY121+AZ121</f>
        <v>70</v>
      </c>
      <c r="AX121" s="13">
        <v>25</v>
      </c>
      <c r="AY121" s="13">
        <v>25</v>
      </c>
      <c r="AZ121" s="13">
        <v>20</v>
      </c>
      <c r="BA121" s="13" t="s">
        <v>621</v>
      </c>
      <c r="BB121" s="13">
        <f>BC121+BD121+BE121</f>
        <v>70</v>
      </c>
      <c r="BC121" s="13">
        <v>20</v>
      </c>
      <c r="BD121" s="13">
        <v>20</v>
      </c>
      <c r="BE121" s="13">
        <v>30</v>
      </c>
      <c r="BF121" s="11" t="s">
        <v>622</v>
      </c>
      <c r="BG121" s="11" t="s">
        <v>79</v>
      </c>
      <c r="BH121" s="10" t="s">
        <v>130</v>
      </c>
      <c r="BI121" s="10"/>
      <c r="BJ121" s="59" t="s">
        <v>142</v>
      </c>
      <c r="BK121" s="10" t="s">
        <v>618</v>
      </c>
      <c r="BL121" s="10" t="s">
        <v>617</v>
      </c>
    </row>
    <row r="122" s="2" customFormat="1" ht="300" customHeight="1" spans="1:64">
      <c r="A122" s="9">
        <v>75</v>
      </c>
      <c r="B122" s="10" t="s">
        <v>623</v>
      </c>
      <c r="C122" s="10" t="s">
        <v>617</v>
      </c>
      <c r="D122" s="10" t="s">
        <v>618</v>
      </c>
      <c r="E122" s="16" t="s">
        <v>624</v>
      </c>
      <c r="F122" s="10" t="s">
        <v>556</v>
      </c>
      <c r="G122" s="10" t="s">
        <v>125</v>
      </c>
      <c r="H122" s="32" t="s">
        <v>91</v>
      </c>
      <c r="I122" s="32" t="s">
        <v>625</v>
      </c>
      <c r="J122" s="13">
        <f>K122+L122+M122+N122</f>
        <v>958</v>
      </c>
      <c r="K122" s="13">
        <v>0</v>
      </c>
      <c r="L122" s="13">
        <v>0</v>
      </c>
      <c r="M122" s="13">
        <v>958</v>
      </c>
      <c r="N122" s="13">
        <v>0</v>
      </c>
      <c r="O122" s="44">
        <f>P122/J122*100%</f>
        <v>0</v>
      </c>
      <c r="P122" s="13">
        <v>0</v>
      </c>
      <c r="Q122" s="13">
        <f>R122+S122+T122+U122</f>
        <v>151</v>
      </c>
      <c r="R122" s="13">
        <v>0</v>
      </c>
      <c r="S122" s="13">
        <v>0</v>
      </c>
      <c r="T122" s="13">
        <v>151</v>
      </c>
      <c r="U122" s="13">
        <v>0</v>
      </c>
      <c r="V122" s="13">
        <f>W122+X122+Y122+Z122</f>
        <v>119</v>
      </c>
      <c r="W122" s="13">
        <v>0</v>
      </c>
      <c r="X122" s="13">
        <v>0</v>
      </c>
      <c r="Y122" s="13">
        <v>119</v>
      </c>
      <c r="Z122" s="13">
        <v>0</v>
      </c>
      <c r="AA122" s="13">
        <f>AB122+AC122+AD122+AG122+AJ122+AK122</f>
        <v>320</v>
      </c>
      <c r="AB122" s="13">
        <v>0</v>
      </c>
      <c r="AC122" s="13">
        <v>0</v>
      </c>
      <c r="AD122" s="13">
        <f>AE122+AF122</f>
        <v>320</v>
      </c>
      <c r="AE122" s="13">
        <v>0</v>
      </c>
      <c r="AF122" s="13">
        <v>320</v>
      </c>
      <c r="AG122" s="13">
        <f>AH122+AI122</f>
        <v>0</v>
      </c>
      <c r="AH122" s="13">
        <v>0</v>
      </c>
      <c r="AI122" s="13">
        <v>0</v>
      </c>
      <c r="AJ122" s="13">
        <v>0</v>
      </c>
      <c r="AK122" s="13">
        <v>0</v>
      </c>
      <c r="AL122" s="13" t="s">
        <v>626</v>
      </c>
      <c r="AM122" s="13">
        <f>AN122+AO122+AP122</f>
        <v>0</v>
      </c>
      <c r="AN122" s="13">
        <v>0</v>
      </c>
      <c r="AO122" s="13">
        <v>0</v>
      </c>
      <c r="AP122" s="13">
        <v>0</v>
      </c>
      <c r="AQ122" s="13" t="s">
        <v>627</v>
      </c>
      <c r="AR122" s="13">
        <f>AS122+AT122+AU122</f>
        <v>160</v>
      </c>
      <c r="AS122" s="13">
        <v>60</v>
      </c>
      <c r="AT122" s="13">
        <v>50</v>
      </c>
      <c r="AU122" s="13">
        <v>50</v>
      </c>
      <c r="AV122" s="13" t="s">
        <v>181</v>
      </c>
      <c r="AW122" s="13">
        <f>AX122+AY122+AZ122</f>
        <v>160</v>
      </c>
      <c r="AX122" s="13">
        <v>80</v>
      </c>
      <c r="AY122" s="13">
        <v>80</v>
      </c>
      <c r="AZ122" s="13">
        <v>0</v>
      </c>
      <c r="BA122" s="13"/>
      <c r="BB122" s="13">
        <f>BC122+BD122+BE122</f>
        <v>0</v>
      </c>
      <c r="BC122" s="13">
        <v>0</v>
      </c>
      <c r="BD122" s="13">
        <v>0</v>
      </c>
      <c r="BE122" s="13">
        <v>0</v>
      </c>
      <c r="BF122" s="11" t="s">
        <v>628</v>
      </c>
      <c r="BG122" s="11" t="s">
        <v>629</v>
      </c>
      <c r="BH122" s="10" t="s">
        <v>130</v>
      </c>
      <c r="BI122" s="10" t="s">
        <v>131</v>
      </c>
      <c r="BJ122" s="76" t="s">
        <v>630</v>
      </c>
      <c r="BK122" s="10" t="s">
        <v>618</v>
      </c>
      <c r="BL122" s="10" t="s">
        <v>617</v>
      </c>
    </row>
    <row r="123" s="2" customFormat="1" ht="68" customHeight="1" spans="1:64">
      <c r="A123" s="9"/>
      <c r="B123" s="10" t="s">
        <v>631</v>
      </c>
      <c r="C123" s="10"/>
      <c r="D123" s="10"/>
      <c r="E123" s="10"/>
      <c r="F123" s="10"/>
      <c r="G123" s="10"/>
      <c r="H123" s="32"/>
      <c r="I123" s="32"/>
      <c r="J123" s="13">
        <f>J124+J125+J126+J127+J128+J129</f>
        <v>17712</v>
      </c>
      <c r="K123" s="13">
        <f t="shared" ref="K123:BF123" si="203">K124+K125+K126+K127+K128+K129</f>
        <v>0</v>
      </c>
      <c r="L123" s="13">
        <f>L124+L125+L126+L127+L128+L129</f>
        <v>0</v>
      </c>
      <c r="M123" s="13">
        <f>M124+M125+M126+M127+M128+M129</f>
        <v>17712</v>
      </c>
      <c r="N123" s="13">
        <f>N124+N125+N126+N127+N128+N129</f>
        <v>0</v>
      </c>
      <c r="O123" s="44">
        <f>P123/J123*100%</f>
        <v>0.635670731707317</v>
      </c>
      <c r="P123" s="13">
        <f>P124+P125+P126+P127+P128+P129</f>
        <v>11259</v>
      </c>
      <c r="Q123" s="13">
        <f>Q124+Q125+Q126+Q127+Q128+Q129</f>
        <v>7102</v>
      </c>
      <c r="R123" s="13">
        <f>R124+R125+R126+R127+R128+R129</f>
        <v>0</v>
      </c>
      <c r="S123" s="13">
        <f>S124+S125+S126+S127+S128+S129</f>
        <v>0</v>
      </c>
      <c r="T123" s="13">
        <f>T124+T125+T126+T127+T128+T129</f>
        <v>7102</v>
      </c>
      <c r="U123" s="13">
        <f>U124+U125+U126+U127+U128+U129</f>
        <v>0</v>
      </c>
      <c r="V123" s="13">
        <f>V124+V125+V126+V127+V128+V129</f>
        <v>6960</v>
      </c>
      <c r="W123" s="13">
        <f>W124+W125+W126+W127+W128+W129</f>
        <v>0</v>
      </c>
      <c r="X123" s="13">
        <f>X124+X125+X126+X127+X128+X129</f>
        <v>0</v>
      </c>
      <c r="Y123" s="13">
        <f>Y124+Y125+Y126+Y127+Y128+Y129</f>
        <v>6960</v>
      </c>
      <c r="Z123" s="13">
        <f>Z124+Z125+Z126+Z127+Z128+Z129</f>
        <v>0</v>
      </c>
      <c r="AA123" s="13">
        <f>AA124+AA125+AA126+AA127+AA128+AA129</f>
        <v>6400</v>
      </c>
      <c r="AB123" s="13">
        <f>AB124+AB125+AB126+AB127+AB128+AB129</f>
        <v>0</v>
      </c>
      <c r="AC123" s="13">
        <f>AC124+AC125+AC126+AC127+AC128+AC129</f>
        <v>0</v>
      </c>
      <c r="AD123" s="13">
        <f>AD124+AD125+AD126+AD127+AD128+AD129</f>
        <v>900</v>
      </c>
      <c r="AE123" s="13">
        <f>AE124+AE125+AE126+AE127+AE128+AE129</f>
        <v>0</v>
      </c>
      <c r="AF123" s="13">
        <f>AF124+AF125+AF126+AF127+AF128+AF129</f>
        <v>900</v>
      </c>
      <c r="AG123" s="13">
        <f>AG124+AG125+AG126+AG127+AG128+AG129</f>
        <v>5500</v>
      </c>
      <c r="AH123" s="13">
        <f>AH124+AH125+AH126+AH127+AH128+AH129</f>
        <v>5500</v>
      </c>
      <c r="AI123" s="13">
        <f>AI124+AI125+AI126+AI127+AI128+AI129</f>
        <v>0</v>
      </c>
      <c r="AJ123" s="13">
        <f>AJ124+AJ125+AJ126+AJ127+AJ128+AJ129</f>
        <v>0</v>
      </c>
      <c r="AK123" s="13">
        <f>AK124+AK125+AK126+AK127+AK128+AK129</f>
        <v>0</v>
      </c>
      <c r="AL123" s="13" t="e">
        <f>AL124+AL125+AL126+AL127+AL128+AL129</f>
        <v>#VALUE!</v>
      </c>
      <c r="AM123" s="13">
        <f>AM124+AM125+AM126+AM127+AM128+AM129</f>
        <v>1990</v>
      </c>
      <c r="AN123" s="13">
        <f>AN124+AN125+AN126+AN127+AN128+AN129</f>
        <v>1010</v>
      </c>
      <c r="AO123" s="13">
        <f>AO124+AO125+AO126+AO127+AO128+AO129</f>
        <v>0</v>
      </c>
      <c r="AP123" s="13">
        <f>AP124+AP125+AP126+AP127+AP128+AP129</f>
        <v>980</v>
      </c>
      <c r="AQ123" s="13" t="e">
        <f>AQ124+AQ125+AQ126+AQ127+AQ128+AQ129</f>
        <v>#VALUE!</v>
      </c>
      <c r="AR123" s="13">
        <f>AR124+AR125+AR126+AR127+AR128+AR129</f>
        <v>3340</v>
      </c>
      <c r="AS123" s="13">
        <f>AS124+AS125+AS126+AS127+AS128+AS129</f>
        <v>1180</v>
      </c>
      <c r="AT123" s="13">
        <f>AT124+AT125+AT126+AT127+AT128+AT129</f>
        <v>1380</v>
      </c>
      <c r="AU123" s="13">
        <f>AU124+AU125+AU126+AU127+AU128+AU129</f>
        <v>780</v>
      </c>
      <c r="AV123" s="13" t="e">
        <f>AV124+AV125+AV126+AV127+AV128+AV129</f>
        <v>#VALUE!</v>
      </c>
      <c r="AW123" s="13">
        <f>AW124+AW125+AW126+AW127+AW128+AW129</f>
        <v>1070</v>
      </c>
      <c r="AX123" s="13">
        <f>AX124+AX125+AX126+AX127+AX128+AX129</f>
        <v>500</v>
      </c>
      <c r="AY123" s="13">
        <f>AY124+AY125+AY126+AY127+AY128+AY129</f>
        <v>570</v>
      </c>
      <c r="AZ123" s="13">
        <f>AZ124+AZ125+AZ126+AZ127+AZ128+AZ129</f>
        <v>0</v>
      </c>
      <c r="BA123" s="13">
        <f>BA124+BA125+BA126+BA127+BA128+BA129</f>
        <v>0</v>
      </c>
      <c r="BB123" s="13">
        <f>BB124+BB125+BB126+BB127+BB128+BB129</f>
        <v>0</v>
      </c>
      <c r="BC123" s="13">
        <f>BC124+BC125+BC126+BC127+BC128+BC129</f>
        <v>0</v>
      </c>
      <c r="BD123" s="13">
        <f>BD124+BD125+BD126+BD127+BD128+BD129</f>
        <v>0</v>
      </c>
      <c r="BE123" s="13">
        <f>BE124+BE125+BE126+BE127+BE128+BE129</f>
        <v>0</v>
      </c>
      <c r="BF123" s="11"/>
      <c r="BG123" s="11"/>
      <c r="BH123" s="10"/>
      <c r="BI123" s="10"/>
      <c r="BJ123" s="76"/>
      <c r="BK123" s="77"/>
      <c r="BL123" s="77"/>
    </row>
    <row r="124" s="2" customFormat="1" ht="168" customHeight="1" spans="1:64">
      <c r="A124" s="9">
        <v>76</v>
      </c>
      <c r="B124" s="10" t="s">
        <v>632</v>
      </c>
      <c r="C124" s="10" t="s">
        <v>617</v>
      </c>
      <c r="D124" s="10" t="s">
        <v>618</v>
      </c>
      <c r="E124" s="21" t="s">
        <v>633</v>
      </c>
      <c r="F124" s="69" t="s">
        <v>634</v>
      </c>
      <c r="G124" s="10" t="s">
        <v>73</v>
      </c>
      <c r="H124" s="32" t="s">
        <v>540</v>
      </c>
      <c r="I124" s="32" t="s">
        <v>75</v>
      </c>
      <c r="J124" s="13">
        <f>K124+L124+M124+N124</f>
        <v>456</v>
      </c>
      <c r="K124" s="17">
        <v>0</v>
      </c>
      <c r="L124" s="17">
        <v>0</v>
      </c>
      <c r="M124" s="17">
        <v>456</v>
      </c>
      <c r="N124" s="17">
        <v>0</v>
      </c>
      <c r="O124" s="44">
        <f>P124/J124*100%</f>
        <v>0.5</v>
      </c>
      <c r="P124" s="17">
        <v>228</v>
      </c>
      <c r="Q124" s="13">
        <f>R124+S124+T124+U124</f>
        <v>80</v>
      </c>
      <c r="R124" s="17">
        <v>0</v>
      </c>
      <c r="S124" s="17">
        <v>0</v>
      </c>
      <c r="T124" s="17">
        <v>80</v>
      </c>
      <c r="U124" s="17">
        <v>0</v>
      </c>
      <c r="V124" s="13">
        <f t="shared" ref="V124:V129" si="204">W124+X124+Y124+Z124</f>
        <v>80</v>
      </c>
      <c r="W124" s="17">
        <v>0</v>
      </c>
      <c r="X124" s="17">
        <v>0</v>
      </c>
      <c r="Y124" s="17">
        <v>80</v>
      </c>
      <c r="Z124" s="17">
        <v>0</v>
      </c>
      <c r="AA124" s="13">
        <f t="shared" ref="AA124:AA129" si="205">AB124+AC124+AD124+AG124+AJ124+AK124</f>
        <v>200</v>
      </c>
      <c r="AB124" s="10">
        <v>0</v>
      </c>
      <c r="AC124" s="10">
        <v>0</v>
      </c>
      <c r="AD124" s="13">
        <f t="shared" ref="AD124:AD129" si="206">AE124+AF124</f>
        <v>200</v>
      </c>
      <c r="AE124" s="10">
        <v>0</v>
      </c>
      <c r="AF124" s="10">
        <v>200</v>
      </c>
      <c r="AG124" s="13">
        <f t="shared" ref="AG124:AG129" si="207">AH124+AI124</f>
        <v>0</v>
      </c>
      <c r="AH124" s="10">
        <v>0</v>
      </c>
      <c r="AI124" s="10">
        <v>0</v>
      </c>
      <c r="AJ124" s="10">
        <v>0</v>
      </c>
      <c r="AK124" s="10">
        <v>0</v>
      </c>
      <c r="AL124" s="10" t="s">
        <v>181</v>
      </c>
      <c r="AM124" s="13">
        <f>AN124+AO124+AP124</f>
        <v>80</v>
      </c>
      <c r="AN124" s="10">
        <v>30</v>
      </c>
      <c r="AO124" s="10">
        <v>0</v>
      </c>
      <c r="AP124" s="10">
        <v>50</v>
      </c>
      <c r="AQ124" s="10" t="s">
        <v>257</v>
      </c>
      <c r="AR124" s="13">
        <f>AS124+AT124+AU124</f>
        <v>120</v>
      </c>
      <c r="AS124" s="10">
        <v>40</v>
      </c>
      <c r="AT124" s="10">
        <v>40</v>
      </c>
      <c r="AU124" s="10">
        <v>40</v>
      </c>
      <c r="AV124" s="10"/>
      <c r="AW124" s="13">
        <f>AX124+AY124+AZ124</f>
        <v>0</v>
      </c>
      <c r="AX124" s="10">
        <v>0</v>
      </c>
      <c r="AY124" s="10">
        <v>0</v>
      </c>
      <c r="AZ124" s="10">
        <v>0</v>
      </c>
      <c r="BA124" s="10"/>
      <c r="BB124" s="13">
        <f>BC124+BD124+BE124</f>
        <v>0</v>
      </c>
      <c r="BC124" s="10">
        <v>0</v>
      </c>
      <c r="BD124" s="10">
        <v>0</v>
      </c>
      <c r="BE124" s="10">
        <v>0</v>
      </c>
      <c r="BF124" s="64" t="s">
        <v>635</v>
      </c>
      <c r="BG124" s="64" t="s">
        <v>79</v>
      </c>
      <c r="BH124" s="78" t="s">
        <v>80</v>
      </c>
      <c r="BI124" s="78" t="s">
        <v>81</v>
      </c>
      <c r="BJ124" s="59" t="s">
        <v>118</v>
      </c>
      <c r="BK124" s="10" t="s">
        <v>618</v>
      </c>
      <c r="BL124" s="10" t="s">
        <v>617</v>
      </c>
    </row>
    <row r="125" s="2" customFormat="1" ht="166" customHeight="1" spans="1:64">
      <c r="A125" s="9">
        <v>77</v>
      </c>
      <c r="B125" s="10" t="s">
        <v>636</v>
      </c>
      <c r="C125" s="10" t="s">
        <v>617</v>
      </c>
      <c r="D125" s="10" t="s">
        <v>618</v>
      </c>
      <c r="E125" s="21" t="s">
        <v>637</v>
      </c>
      <c r="F125" s="69" t="s">
        <v>638</v>
      </c>
      <c r="G125" s="10" t="s">
        <v>73</v>
      </c>
      <c r="H125" s="32" t="s">
        <v>540</v>
      </c>
      <c r="I125" s="32" t="s">
        <v>75</v>
      </c>
      <c r="J125" s="13">
        <f>K125+L125+M125+N125</f>
        <v>402</v>
      </c>
      <c r="K125" s="17">
        <v>0</v>
      </c>
      <c r="L125" s="17">
        <v>0</v>
      </c>
      <c r="M125" s="17">
        <v>402</v>
      </c>
      <c r="N125" s="17">
        <v>0</v>
      </c>
      <c r="O125" s="44">
        <f>P125/J125*100%</f>
        <v>0.599502487562189</v>
      </c>
      <c r="P125" s="17">
        <v>241</v>
      </c>
      <c r="Q125" s="13">
        <f t="shared" ref="Q124:Q129" si="208">R125+S125+T125+U125</f>
        <v>60</v>
      </c>
      <c r="R125" s="17">
        <v>0</v>
      </c>
      <c r="S125" s="17">
        <v>0</v>
      </c>
      <c r="T125" s="17">
        <v>60</v>
      </c>
      <c r="U125" s="17">
        <v>0</v>
      </c>
      <c r="V125" s="13">
        <f>W125+X125+Y125+Z125</f>
        <v>60</v>
      </c>
      <c r="W125" s="17">
        <v>0</v>
      </c>
      <c r="X125" s="17">
        <v>0</v>
      </c>
      <c r="Y125" s="17">
        <v>60</v>
      </c>
      <c r="Z125" s="17">
        <v>0</v>
      </c>
      <c r="AA125" s="13">
        <f>AB125+AC125+AD125+AG125+AJ125+AK125</f>
        <v>200</v>
      </c>
      <c r="AB125" s="10">
        <v>0</v>
      </c>
      <c r="AC125" s="10">
        <v>0</v>
      </c>
      <c r="AD125" s="13">
        <f>AE125+AF125</f>
        <v>200</v>
      </c>
      <c r="AE125" s="10">
        <v>0</v>
      </c>
      <c r="AF125" s="10">
        <v>200</v>
      </c>
      <c r="AG125" s="13">
        <f>AH125+AI125</f>
        <v>0</v>
      </c>
      <c r="AH125" s="10">
        <v>0</v>
      </c>
      <c r="AI125" s="10">
        <v>0</v>
      </c>
      <c r="AJ125" s="10">
        <v>0</v>
      </c>
      <c r="AK125" s="10">
        <v>0</v>
      </c>
      <c r="AL125" s="10" t="s">
        <v>181</v>
      </c>
      <c r="AM125" s="13">
        <f>AN125+AO125+AP125</f>
        <v>80</v>
      </c>
      <c r="AN125" s="10">
        <v>30</v>
      </c>
      <c r="AO125" s="10">
        <v>0</v>
      </c>
      <c r="AP125" s="10">
        <v>50</v>
      </c>
      <c r="AQ125" s="10" t="s">
        <v>257</v>
      </c>
      <c r="AR125" s="13">
        <f>AS125+AT125+AU125</f>
        <v>120</v>
      </c>
      <c r="AS125" s="10">
        <v>40</v>
      </c>
      <c r="AT125" s="10">
        <v>40</v>
      </c>
      <c r="AU125" s="10">
        <v>40</v>
      </c>
      <c r="AV125" s="10"/>
      <c r="AW125" s="13">
        <f>AX125+AY125+AZ125</f>
        <v>0</v>
      </c>
      <c r="AX125" s="10">
        <v>0</v>
      </c>
      <c r="AY125" s="10">
        <v>0</v>
      </c>
      <c r="AZ125" s="10">
        <v>0</v>
      </c>
      <c r="BA125" s="10"/>
      <c r="BB125" s="13">
        <f>BC125+BD125+BE125</f>
        <v>0</v>
      </c>
      <c r="BC125" s="10">
        <v>0</v>
      </c>
      <c r="BD125" s="10">
        <v>0</v>
      </c>
      <c r="BE125" s="10">
        <v>0</v>
      </c>
      <c r="BF125" s="64" t="s">
        <v>456</v>
      </c>
      <c r="BG125" s="64" t="s">
        <v>79</v>
      </c>
      <c r="BH125" s="78" t="s">
        <v>80</v>
      </c>
      <c r="BI125" s="78" t="s">
        <v>81</v>
      </c>
      <c r="BJ125" s="59" t="s">
        <v>118</v>
      </c>
      <c r="BK125" s="10" t="s">
        <v>618</v>
      </c>
      <c r="BL125" s="10" t="s">
        <v>617</v>
      </c>
    </row>
    <row r="126" s="2" customFormat="1" ht="406" customHeight="1" spans="1:64">
      <c r="A126" s="9">
        <v>78</v>
      </c>
      <c r="B126" s="10" t="s">
        <v>639</v>
      </c>
      <c r="C126" s="10" t="s">
        <v>617</v>
      </c>
      <c r="D126" s="10" t="s">
        <v>618</v>
      </c>
      <c r="E126" s="59" t="s">
        <v>640</v>
      </c>
      <c r="F126" s="10" t="s">
        <v>72</v>
      </c>
      <c r="G126" s="10" t="s">
        <v>73</v>
      </c>
      <c r="H126" s="32" t="s">
        <v>241</v>
      </c>
      <c r="I126" s="32" t="s">
        <v>104</v>
      </c>
      <c r="J126" s="13">
        <f t="shared" ref="J124:J129" si="209">K126+L126+M126+N126</f>
        <v>7552</v>
      </c>
      <c r="K126" s="13">
        <v>0</v>
      </c>
      <c r="L126" s="13">
        <v>0</v>
      </c>
      <c r="M126" s="13">
        <v>7552</v>
      </c>
      <c r="N126" s="13">
        <v>0</v>
      </c>
      <c r="O126" s="44">
        <f>P126/J126*100%</f>
        <v>0.583289194915254</v>
      </c>
      <c r="P126" s="13">
        <v>4405</v>
      </c>
      <c r="Q126" s="13">
        <f>R126+S126+T126+U126</f>
        <v>2670</v>
      </c>
      <c r="R126" s="13">
        <v>0</v>
      </c>
      <c r="S126" s="13">
        <v>0</v>
      </c>
      <c r="T126" s="13">
        <v>2670</v>
      </c>
      <c r="U126" s="13">
        <v>0</v>
      </c>
      <c r="V126" s="13">
        <f>W126+X126+Y126+Z126</f>
        <v>2596</v>
      </c>
      <c r="W126" s="13">
        <v>0</v>
      </c>
      <c r="X126" s="13">
        <v>0</v>
      </c>
      <c r="Y126" s="13">
        <v>2596</v>
      </c>
      <c r="Z126" s="13">
        <v>0</v>
      </c>
      <c r="AA126" s="13">
        <f>AB126+AC126+AD126+AG126+AJ126+AK126</f>
        <v>3500</v>
      </c>
      <c r="AB126" s="13">
        <v>0</v>
      </c>
      <c r="AC126" s="13">
        <v>0</v>
      </c>
      <c r="AD126" s="13">
        <f>AE126+AF126</f>
        <v>0</v>
      </c>
      <c r="AE126" s="13">
        <v>0</v>
      </c>
      <c r="AF126" s="13">
        <v>0</v>
      </c>
      <c r="AG126" s="13">
        <f>AH126+AI126</f>
        <v>3500</v>
      </c>
      <c r="AH126" s="13">
        <v>3500</v>
      </c>
      <c r="AI126" s="13">
        <v>0</v>
      </c>
      <c r="AJ126" s="13">
        <v>0</v>
      </c>
      <c r="AK126" s="13">
        <v>0</v>
      </c>
      <c r="AL126" s="13" t="s">
        <v>181</v>
      </c>
      <c r="AM126" s="13">
        <f t="shared" ref="AM126:AM129" si="210">AN126+AO126+AP126</f>
        <v>630</v>
      </c>
      <c r="AN126" s="13">
        <v>250</v>
      </c>
      <c r="AO126" s="13">
        <v>0</v>
      </c>
      <c r="AP126" s="13">
        <v>380</v>
      </c>
      <c r="AQ126" s="13" t="s">
        <v>181</v>
      </c>
      <c r="AR126" s="13">
        <f t="shared" ref="AR126:AR129" si="211">AS126+AT126+AU126</f>
        <v>1800</v>
      </c>
      <c r="AS126" s="13">
        <v>600</v>
      </c>
      <c r="AT126" s="13">
        <v>600</v>
      </c>
      <c r="AU126" s="13">
        <v>600</v>
      </c>
      <c r="AV126" s="13" t="s">
        <v>257</v>
      </c>
      <c r="AW126" s="13">
        <f t="shared" ref="AW126:AW129" si="212">AX126+AY126+AZ126</f>
        <v>1070</v>
      </c>
      <c r="AX126" s="13">
        <v>500</v>
      </c>
      <c r="AY126" s="13">
        <v>570</v>
      </c>
      <c r="AZ126" s="13">
        <v>0</v>
      </c>
      <c r="BA126" s="13">
        <v>0</v>
      </c>
      <c r="BB126" s="13">
        <f t="shared" ref="BB126:BB129" si="213">BC126+BD126+BE126</f>
        <v>0</v>
      </c>
      <c r="BC126" s="13">
        <v>0</v>
      </c>
      <c r="BD126" s="13">
        <v>0</v>
      </c>
      <c r="BE126" s="13">
        <v>0</v>
      </c>
      <c r="BF126" s="11" t="s">
        <v>641</v>
      </c>
      <c r="BG126" s="11" t="s">
        <v>79</v>
      </c>
      <c r="BH126" s="10" t="s">
        <v>80</v>
      </c>
      <c r="BI126" s="78" t="s">
        <v>81</v>
      </c>
      <c r="BJ126" s="59" t="s">
        <v>642</v>
      </c>
      <c r="BK126" s="10" t="s">
        <v>618</v>
      </c>
      <c r="BL126" s="10" t="s">
        <v>617</v>
      </c>
    </row>
    <row r="127" s="2" customFormat="1" ht="147" customHeight="1" spans="1:64">
      <c r="A127" s="9">
        <v>79</v>
      </c>
      <c r="B127" s="10" t="s">
        <v>643</v>
      </c>
      <c r="C127" s="10" t="s">
        <v>617</v>
      </c>
      <c r="D127" s="10" t="s">
        <v>618</v>
      </c>
      <c r="E127" s="11" t="s">
        <v>644</v>
      </c>
      <c r="F127" s="10" t="s">
        <v>645</v>
      </c>
      <c r="G127" s="10" t="s">
        <v>73</v>
      </c>
      <c r="H127" s="32" t="s">
        <v>611</v>
      </c>
      <c r="I127" s="32" t="s">
        <v>625</v>
      </c>
      <c r="J127" s="13">
        <f>K127+L127+M127+N127</f>
        <v>2440</v>
      </c>
      <c r="K127" s="13">
        <v>0</v>
      </c>
      <c r="L127" s="13">
        <v>0</v>
      </c>
      <c r="M127" s="13">
        <v>2440</v>
      </c>
      <c r="N127" s="13">
        <v>0</v>
      </c>
      <c r="O127" s="44">
        <f>P127/J127*100%</f>
        <v>0.2</v>
      </c>
      <c r="P127" s="13">
        <v>488</v>
      </c>
      <c r="Q127" s="13">
        <f>R127+S127+T127+U127</f>
        <v>650</v>
      </c>
      <c r="R127" s="13">
        <v>0</v>
      </c>
      <c r="S127" s="13">
        <v>0</v>
      </c>
      <c r="T127" s="13">
        <v>650</v>
      </c>
      <c r="U127" s="13">
        <v>0</v>
      </c>
      <c r="V127" s="13">
        <f>W127+X127+Y127+Z127</f>
        <v>631</v>
      </c>
      <c r="W127" s="13">
        <v>0</v>
      </c>
      <c r="X127" s="13">
        <v>0</v>
      </c>
      <c r="Y127" s="13">
        <v>631</v>
      </c>
      <c r="Z127" s="13">
        <v>0</v>
      </c>
      <c r="AA127" s="13">
        <f>AB127+AC127+AD127+AG127+AJ127+AK127</f>
        <v>1500</v>
      </c>
      <c r="AB127" s="13">
        <v>0</v>
      </c>
      <c r="AC127" s="13">
        <v>0</v>
      </c>
      <c r="AD127" s="13">
        <f>AE127+AF127</f>
        <v>500</v>
      </c>
      <c r="AE127" s="13">
        <v>0</v>
      </c>
      <c r="AF127" s="13">
        <v>500</v>
      </c>
      <c r="AG127" s="13">
        <f>AH127+AI127</f>
        <v>1000</v>
      </c>
      <c r="AH127" s="13">
        <v>1000</v>
      </c>
      <c r="AI127" s="13">
        <v>0</v>
      </c>
      <c r="AJ127" s="13">
        <v>0</v>
      </c>
      <c r="AK127" s="13">
        <v>0</v>
      </c>
      <c r="AL127" s="13" t="s">
        <v>181</v>
      </c>
      <c r="AM127" s="13">
        <f>AN127+AO127+AP127</f>
        <v>800</v>
      </c>
      <c r="AN127" s="13">
        <v>500</v>
      </c>
      <c r="AO127" s="13">
        <v>0</v>
      </c>
      <c r="AP127" s="13">
        <v>300</v>
      </c>
      <c r="AQ127" s="10" t="s">
        <v>257</v>
      </c>
      <c r="AR127" s="13">
        <f>AS127+AT127+AU127</f>
        <v>700</v>
      </c>
      <c r="AS127" s="13">
        <v>300</v>
      </c>
      <c r="AT127" s="13">
        <v>400</v>
      </c>
      <c r="AU127" s="13">
        <v>0</v>
      </c>
      <c r="AV127" s="13"/>
      <c r="AW127" s="13">
        <f>AX127+AY127+AZ127</f>
        <v>0</v>
      </c>
      <c r="AX127" s="13">
        <v>0</v>
      </c>
      <c r="AY127" s="13">
        <v>0</v>
      </c>
      <c r="AZ127" s="13">
        <v>0</v>
      </c>
      <c r="BA127" s="13"/>
      <c r="BB127" s="13">
        <f>BC127+BD127+BE127</f>
        <v>0</v>
      </c>
      <c r="BC127" s="13">
        <v>0</v>
      </c>
      <c r="BD127" s="13">
        <v>0</v>
      </c>
      <c r="BE127" s="13">
        <v>0</v>
      </c>
      <c r="BF127" s="11" t="s">
        <v>548</v>
      </c>
      <c r="BG127" s="11" t="s">
        <v>79</v>
      </c>
      <c r="BH127" s="10" t="s">
        <v>80</v>
      </c>
      <c r="BI127" s="10"/>
      <c r="BJ127" s="59" t="s">
        <v>646</v>
      </c>
      <c r="BK127" s="10" t="s">
        <v>618</v>
      </c>
      <c r="BL127" s="10" t="s">
        <v>617</v>
      </c>
    </row>
    <row r="128" s="2" customFormat="1" ht="339" customHeight="1" spans="1:64">
      <c r="A128" s="9">
        <v>80</v>
      </c>
      <c r="B128" s="10" t="s">
        <v>647</v>
      </c>
      <c r="C128" s="10" t="s">
        <v>617</v>
      </c>
      <c r="D128" s="10" t="s">
        <v>618</v>
      </c>
      <c r="E128" s="16" t="s">
        <v>648</v>
      </c>
      <c r="F128" s="10" t="s">
        <v>649</v>
      </c>
      <c r="G128" s="10" t="s">
        <v>73</v>
      </c>
      <c r="H128" s="32" t="s">
        <v>650</v>
      </c>
      <c r="I128" s="32" t="s">
        <v>75</v>
      </c>
      <c r="J128" s="13">
        <f>K128+L128+M128+N128</f>
        <v>1681</v>
      </c>
      <c r="K128" s="17">
        <v>0</v>
      </c>
      <c r="L128" s="17">
        <v>0</v>
      </c>
      <c r="M128" s="17">
        <v>1681</v>
      </c>
      <c r="N128" s="17">
        <v>0</v>
      </c>
      <c r="O128" s="44">
        <f>P128/J128*100%</f>
        <v>0.580011897679952</v>
      </c>
      <c r="P128" s="17">
        <v>975</v>
      </c>
      <c r="Q128" s="13">
        <f>R128+S128+T128+U128</f>
        <v>620</v>
      </c>
      <c r="R128" s="17">
        <v>0</v>
      </c>
      <c r="S128" s="17">
        <v>0</v>
      </c>
      <c r="T128" s="17">
        <v>620</v>
      </c>
      <c r="U128" s="17">
        <v>0</v>
      </c>
      <c r="V128" s="13">
        <f>W128+X128+Y128+Z128</f>
        <v>571</v>
      </c>
      <c r="W128" s="17">
        <v>0</v>
      </c>
      <c r="X128" s="17">
        <v>0</v>
      </c>
      <c r="Y128" s="17">
        <v>571</v>
      </c>
      <c r="Z128" s="17">
        <v>0</v>
      </c>
      <c r="AA128" s="13">
        <f>AB128+AC128+AD128+AG128+AJ128+AK128</f>
        <v>500</v>
      </c>
      <c r="AB128" s="10">
        <v>0</v>
      </c>
      <c r="AC128" s="10">
        <v>0</v>
      </c>
      <c r="AD128" s="13">
        <f>AE128+AF128</f>
        <v>0</v>
      </c>
      <c r="AE128" s="10">
        <v>0</v>
      </c>
      <c r="AF128" s="10">
        <v>0</v>
      </c>
      <c r="AG128" s="13">
        <f>AH128+AI128</f>
        <v>500</v>
      </c>
      <c r="AH128" s="10">
        <v>500</v>
      </c>
      <c r="AI128" s="10">
        <v>0</v>
      </c>
      <c r="AJ128" s="10">
        <v>0</v>
      </c>
      <c r="AK128" s="10">
        <v>0</v>
      </c>
      <c r="AL128" s="10" t="s">
        <v>181</v>
      </c>
      <c r="AM128" s="13">
        <f>AN128+AO128+AP128</f>
        <v>200</v>
      </c>
      <c r="AN128" s="10">
        <v>100</v>
      </c>
      <c r="AO128" s="10">
        <v>0</v>
      </c>
      <c r="AP128" s="10">
        <v>100</v>
      </c>
      <c r="AQ128" s="10" t="s">
        <v>257</v>
      </c>
      <c r="AR128" s="13">
        <f>AS128+AT128+AU128</f>
        <v>300</v>
      </c>
      <c r="AS128" s="10">
        <v>100</v>
      </c>
      <c r="AT128" s="10">
        <v>100</v>
      </c>
      <c r="AU128" s="10">
        <v>100</v>
      </c>
      <c r="AV128" s="10"/>
      <c r="AW128" s="13">
        <f>AX128+AY128+AZ128</f>
        <v>0</v>
      </c>
      <c r="AX128" s="10">
        <v>0</v>
      </c>
      <c r="AY128" s="10">
        <v>0</v>
      </c>
      <c r="AZ128" s="10">
        <v>0</v>
      </c>
      <c r="BA128" s="10"/>
      <c r="BB128" s="13">
        <f>BC128+BD128+BE128</f>
        <v>0</v>
      </c>
      <c r="BC128" s="10">
        <v>0</v>
      </c>
      <c r="BD128" s="10">
        <v>0</v>
      </c>
      <c r="BE128" s="10">
        <v>0</v>
      </c>
      <c r="BF128" s="11" t="s">
        <v>641</v>
      </c>
      <c r="BG128" s="11" t="s">
        <v>651</v>
      </c>
      <c r="BH128" s="10" t="s">
        <v>80</v>
      </c>
      <c r="BI128" s="10" t="s">
        <v>81</v>
      </c>
      <c r="BJ128" s="59" t="s">
        <v>652</v>
      </c>
      <c r="BK128" s="10" t="s">
        <v>618</v>
      </c>
      <c r="BL128" s="10" t="s">
        <v>617</v>
      </c>
    </row>
    <row r="129" s="2" customFormat="1" ht="274" customHeight="1" spans="1:64">
      <c r="A129" s="9">
        <v>81</v>
      </c>
      <c r="B129" s="10" t="s">
        <v>653</v>
      </c>
      <c r="C129" s="10" t="s">
        <v>617</v>
      </c>
      <c r="D129" s="10" t="s">
        <v>618</v>
      </c>
      <c r="E129" s="16" t="s">
        <v>654</v>
      </c>
      <c r="F129" s="69" t="s">
        <v>655</v>
      </c>
      <c r="G129" s="10" t="s">
        <v>73</v>
      </c>
      <c r="H129" s="32" t="s">
        <v>656</v>
      </c>
      <c r="I129" s="32" t="s">
        <v>177</v>
      </c>
      <c r="J129" s="13">
        <f>K129+L129+M129+N129</f>
        <v>5181</v>
      </c>
      <c r="K129" s="17" t="s">
        <v>577</v>
      </c>
      <c r="L129" s="17" t="s">
        <v>577</v>
      </c>
      <c r="M129" s="17">
        <v>5181</v>
      </c>
      <c r="N129" s="17" t="s">
        <v>577</v>
      </c>
      <c r="O129" s="44">
        <f>P129/J129*100%</f>
        <v>0.950009650646593</v>
      </c>
      <c r="P129" s="17">
        <v>4922</v>
      </c>
      <c r="Q129" s="13">
        <f>R129+S129+T129+U129</f>
        <v>3022</v>
      </c>
      <c r="R129" s="17" t="s">
        <v>577</v>
      </c>
      <c r="S129" s="17" t="s">
        <v>577</v>
      </c>
      <c r="T129" s="17" t="s">
        <v>657</v>
      </c>
      <c r="U129" s="17" t="s">
        <v>577</v>
      </c>
      <c r="V129" s="13">
        <f>W129+X129+Y129+Z129</f>
        <v>3022</v>
      </c>
      <c r="W129" s="17" t="s">
        <v>577</v>
      </c>
      <c r="X129" s="17" t="s">
        <v>577</v>
      </c>
      <c r="Y129" s="17">
        <v>3022</v>
      </c>
      <c r="Z129" s="17" t="s">
        <v>577</v>
      </c>
      <c r="AA129" s="13">
        <f>AB129+AC129+AD129+AG129+AJ129+AK129</f>
        <v>500</v>
      </c>
      <c r="AB129" s="10">
        <v>0</v>
      </c>
      <c r="AC129" s="10">
        <v>0</v>
      </c>
      <c r="AD129" s="13">
        <f>AE129+AF129</f>
        <v>0</v>
      </c>
      <c r="AE129" s="10">
        <v>0</v>
      </c>
      <c r="AF129" s="10">
        <v>0</v>
      </c>
      <c r="AG129" s="13">
        <f>AH129+AI129</f>
        <v>500</v>
      </c>
      <c r="AH129" s="10">
        <v>500</v>
      </c>
      <c r="AI129" s="10">
        <v>0</v>
      </c>
      <c r="AJ129" s="10">
        <v>0</v>
      </c>
      <c r="AK129" s="10">
        <v>0</v>
      </c>
      <c r="AL129" s="10" t="s">
        <v>181</v>
      </c>
      <c r="AM129" s="13">
        <f>AN129+AO129+AP129</f>
        <v>200</v>
      </c>
      <c r="AN129" s="10">
        <v>100</v>
      </c>
      <c r="AO129" s="10">
        <v>0</v>
      </c>
      <c r="AP129" s="10">
        <v>100</v>
      </c>
      <c r="AQ129" s="10" t="s">
        <v>257</v>
      </c>
      <c r="AR129" s="13">
        <f>AS129+AT129+AU129</f>
        <v>300</v>
      </c>
      <c r="AS129" s="10">
        <v>100</v>
      </c>
      <c r="AT129" s="10">
        <v>200</v>
      </c>
      <c r="AU129" s="10">
        <v>0</v>
      </c>
      <c r="AV129" s="10"/>
      <c r="AW129" s="13">
        <f>AX129+AY129+AZ129</f>
        <v>0</v>
      </c>
      <c r="AX129" s="10">
        <v>0</v>
      </c>
      <c r="AY129" s="10">
        <v>0</v>
      </c>
      <c r="AZ129" s="10">
        <v>0</v>
      </c>
      <c r="BA129" s="10"/>
      <c r="BB129" s="13">
        <f>BC129+BD129+BE129</f>
        <v>0</v>
      </c>
      <c r="BC129" s="10">
        <v>0</v>
      </c>
      <c r="BD129" s="10">
        <v>0</v>
      </c>
      <c r="BE129" s="10">
        <v>0</v>
      </c>
      <c r="BF129" s="11" t="s">
        <v>658</v>
      </c>
      <c r="BG129" s="64" t="s">
        <v>659</v>
      </c>
      <c r="BH129" s="78" t="s">
        <v>80</v>
      </c>
      <c r="BI129" s="10" t="s">
        <v>81</v>
      </c>
      <c r="BJ129" s="59" t="s">
        <v>87</v>
      </c>
      <c r="BK129" s="10" t="s">
        <v>618</v>
      </c>
      <c r="BL129" s="10" t="s">
        <v>617</v>
      </c>
    </row>
    <row r="130" s="2" customFormat="1" ht="68" customHeight="1" spans="1:64">
      <c r="A130" s="9" t="s">
        <v>660</v>
      </c>
      <c r="B130" s="11" t="s">
        <v>661</v>
      </c>
      <c r="C130" s="11"/>
      <c r="D130" s="11"/>
      <c r="E130" s="11"/>
      <c r="F130" s="11"/>
      <c r="G130" s="11"/>
      <c r="H130" s="32"/>
      <c r="I130" s="32"/>
      <c r="J130" s="13">
        <f>J131+J132</f>
        <v>744</v>
      </c>
      <c r="K130" s="13">
        <f t="shared" ref="K130:BF130" si="214">K131+K132</f>
        <v>0</v>
      </c>
      <c r="L130" s="13">
        <f>L131+L132</f>
        <v>0</v>
      </c>
      <c r="M130" s="13">
        <f>M131+M132</f>
        <v>744</v>
      </c>
      <c r="N130" s="13">
        <f>N131+N132</f>
        <v>0</v>
      </c>
      <c r="O130" s="44">
        <f>P130/J130*100%</f>
        <v>0.55241935483871</v>
      </c>
      <c r="P130" s="13">
        <f>P131+P132</f>
        <v>411</v>
      </c>
      <c r="Q130" s="13">
        <f>Q131+Q132</f>
        <v>150</v>
      </c>
      <c r="R130" s="13">
        <f>R131+R132</f>
        <v>0</v>
      </c>
      <c r="S130" s="13">
        <f>S131+S132</f>
        <v>0</v>
      </c>
      <c r="T130" s="13">
        <f>T131+T132</f>
        <v>150</v>
      </c>
      <c r="U130" s="13">
        <f>U131+U132</f>
        <v>0</v>
      </c>
      <c r="V130" s="13">
        <f>V131+V132</f>
        <v>150</v>
      </c>
      <c r="W130" s="13">
        <f>W131+W132</f>
        <v>0</v>
      </c>
      <c r="X130" s="13">
        <f>X131+X132</f>
        <v>0</v>
      </c>
      <c r="Y130" s="13">
        <f>Y131+Y132</f>
        <v>150</v>
      </c>
      <c r="Z130" s="13">
        <f>Z131+Z132</f>
        <v>0</v>
      </c>
      <c r="AA130" s="13">
        <f>AA131+AA132</f>
        <v>350</v>
      </c>
      <c r="AB130" s="13">
        <f>AB131+AB132</f>
        <v>0</v>
      </c>
      <c r="AC130" s="13">
        <f>AC131+AC132</f>
        <v>0</v>
      </c>
      <c r="AD130" s="13">
        <f>AD131+AD132</f>
        <v>350</v>
      </c>
      <c r="AE130" s="13">
        <f>AE131+AE132</f>
        <v>0</v>
      </c>
      <c r="AF130" s="13">
        <f>AF131+AF132</f>
        <v>350</v>
      </c>
      <c r="AG130" s="13">
        <f>AG131+AG132</f>
        <v>0</v>
      </c>
      <c r="AH130" s="13">
        <f>AH131+AH132</f>
        <v>0</v>
      </c>
      <c r="AI130" s="13">
        <f>AI131+AI132</f>
        <v>0</v>
      </c>
      <c r="AJ130" s="13">
        <f>AJ131+AJ132</f>
        <v>0</v>
      </c>
      <c r="AK130" s="13">
        <f>AK131+AK132</f>
        <v>0</v>
      </c>
      <c r="AL130" s="13" t="e">
        <f>AL131+AL132</f>
        <v>#VALUE!</v>
      </c>
      <c r="AM130" s="13">
        <f>AM131+AM132</f>
        <v>190</v>
      </c>
      <c r="AN130" s="13">
        <f>AN131+AN132</f>
        <v>90</v>
      </c>
      <c r="AO130" s="13">
        <f>AO131+AO132</f>
        <v>0</v>
      </c>
      <c r="AP130" s="13">
        <f>AP131+AP132</f>
        <v>100</v>
      </c>
      <c r="AQ130" s="13" t="e">
        <f>AQ131+AQ132</f>
        <v>#VALUE!</v>
      </c>
      <c r="AR130" s="13">
        <f>AR131+AR132</f>
        <v>160</v>
      </c>
      <c r="AS130" s="13">
        <f>AS131+AS132</f>
        <v>110</v>
      </c>
      <c r="AT130" s="13">
        <f>AT131+AT132</f>
        <v>50</v>
      </c>
      <c r="AU130" s="13">
        <f>AU131+AU132</f>
        <v>0</v>
      </c>
      <c r="AV130" s="13">
        <f>AV131+AV132</f>
        <v>0</v>
      </c>
      <c r="AW130" s="13">
        <f>AW131+AW132</f>
        <v>0</v>
      </c>
      <c r="AX130" s="13">
        <f>AX131+AX132</f>
        <v>0</v>
      </c>
      <c r="AY130" s="13">
        <f>AY131+AY132</f>
        <v>0</v>
      </c>
      <c r="AZ130" s="13">
        <f>AZ131+AZ132</f>
        <v>0</v>
      </c>
      <c r="BA130" s="13">
        <f>BA131+BA132</f>
        <v>0</v>
      </c>
      <c r="BB130" s="13">
        <f>BB131+BB132</f>
        <v>0</v>
      </c>
      <c r="BC130" s="13">
        <f>BC131+BC132</f>
        <v>0</v>
      </c>
      <c r="BD130" s="13">
        <f>BD131+BD132</f>
        <v>0</v>
      </c>
      <c r="BE130" s="13">
        <f>BE131+BE132</f>
        <v>0</v>
      </c>
      <c r="BF130" s="11"/>
      <c r="BG130" s="11"/>
      <c r="BH130" s="10"/>
      <c r="BI130" s="10"/>
      <c r="BJ130" s="59"/>
      <c r="BK130" s="60"/>
      <c r="BL130" s="60"/>
    </row>
    <row r="131" s="2" customFormat="1" ht="409" customHeight="1" spans="1:64">
      <c r="A131" s="9">
        <v>82</v>
      </c>
      <c r="B131" s="79" t="s">
        <v>662</v>
      </c>
      <c r="C131" s="79" t="s">
        <v>663</v>
      </c>
      <c r="D131" s="79" t="s">
        <v>664</v>
      </c>
      <c r="E131" s="80" t="s">
        <v>665</v>
      </c>
      <c r="F131" s="79" t="s">
        <v>666</v>
      </c>
      <c r="G131" s="79" t="s">
        <v>73</v>
      </c>
      <c r="H131" s="32" t="s">
        <v>347</v>
      </c>
      <c r="I131" s="32" t="s">
        <v>177</v>
      </c>
      <c r="J131" s="13">
        <f t="shared" ref="J131:J135" si="215">K131+L131+M131+N131</f>
        <v>348</v>
      </c>
      <c r="K131" s="17">
        <v>0</v>
      </c>
      <c r="L131" s="17">
        <v>0</v>
      </c>
      <c r="M131" s="86">
        <v>348</v>
      </c>
      <c r="N131" s="17">
        <v>0</v>
      </c>
      <c r="O131" s="44">
        <f>P131/J131*100%</f>
        <v>0.100574712643678</v>
      </c>
      <c r="P131" s="86">
        <v>35</v>
      </c>
      <c r="Q131" s="13">
        <f t="shared" ref="Q131:Q135" si="216">R131+S131+T131+U131</f>
        <v>0</v>
      </c>
      <c r="R131" s="17">
        <v>0</v>
      </c>
      <c r="S131" s="17">
        <v>0</v>
      </c>
      <c r="T131" s="17">
        <v>0</v>
      </c>
      <c r="U131" s="17">
        <v>0</v>
      </c>
      <c r="V131" s="13">
        <f t="shared" ref="V131:V135" si="217">W131+X131+Y131+Z131</f>
        <v>0</v>
      </c>
      <c r="W131" s="17">
        <v>0</v>
      </c>
      <c r="X131" s="17">
        <v>0</v>
      </c>
      <c r="Y131" s="17">
        <v>0</v>
      </c>
      <c r="Z131" s="17">
        <v>0</v>
      </c>
      <c r="AA131" s="13">
        <f t="shared" ref="AA131:AA135" si="218">AB131+AC131+AD131+AG131+AJ131+AK131</f>
        <v>200</v>
      </c>
      <c r="AB131" s="10">
        <v>0</v>
      </c>
      <c r="AC131" s="10">
        <v>0</v>
      </c>
      <c r="AD131" s="13">
        <f t="shared" ref="AD131:AD135" si="219">AE131+AF131</f>
        <v>200</v>
      </c>
      <c r="AE131" s="10">
        <v>0</v>
      </c>
      <c r="AF131" s="10">
        <v>200</v>
      </c>
      <c r="AG131" s="13">
        <f t="shared" ref="AG131:AG135" si="220">AH131+AI131</f>
        <v>0</v>
      </c>
      <c r="AH131" s="10">
        <v>0</v>
      </c>
      <c r="AI131" s="10">
        <v>0</v>
      </c>
      <c r="AJ131" s="10">
        <v>0</v>
      </c>
      <c r="AK131" s="10">
        <v>0</v>
      </c>
      <c r="AL131" s="10" t="s">
        <v>181</v>
      </c>
      <c r="AM131" s="13">
        <f t="shared" ref="AM131:AM135" si="221">AN131+AO131+AP131</f>
        <v>100</v>
      </c>
      <c r="AN131" s="10">
        <v>50</v>
      </c>
      <c r="AO131" s="10">
        <v>0</v>
      </c>
      <c r="AP131" s="10">
        <v>50</v>
      </c>
      <c r="AQ131" s="10" t="s">
        <v>193</v>
      </c>
      <c r="AR131" s="13">
        <f t="shared" ref="AR131:AR135" si="222">AS131+AT131+AU131</f>
        <v>100</v>
      </c>
      <c r="AS131" s="10">
        <v>50</v>
      </c>
      <c r="AT131" s="10">
        <v>50</v>
      </c>
      <c r="AU131" s="10">
        <v>0</v>
      </c>
      <c r="AV131" s="10"/>
      <c r="AW131" s="13">
        <f t="shared" ref="AW131:AW135" si="223">AX131+AY131+AZ131</f>
        <v>0</v>
      </c>
      <c r="AX131" s="10">
        <v>0</v>
      </c>
      <c r="AY131" s="10">
        <v>0</v>
      </c>
      <c r="AZ131" s="10">
        <v>0</v>
      </c>
      <c r="BA131" s="10"/>
      <c r="BB131" s="13">
        <f t="shared" ref="BB131:BB135" si="224">BC131+BD131+BE131</f>
        <v>0</v>
      </c>
      <c r="BC131" s="10">
        <v>0</v>
      </c>
      <c r="BD131" s="10">
        <v>0</v>
      </c>
      <c r="BE131" s="10">
        <v>0</v>
      </c>
      <c r="BF131" s="81" t="s">
        <v>667</v>
      </c>
      <c r="BG131" s="81" t="s">
        <v>668</v>
      </c>
      <c r="BH131" s="78" t="s">
        <v>80</v>
      </c>
      <c r="BI131" s="78" t="s">
        <v>81</v>
      </c>
      <c r="BJ131" s="59" t="s">
        <v>87</v>
      </c>
      <c r="BK131" s="10" t="s">
        <v>664</v>
      </c>
      <c r="BL131" s="79" t="s">
        <v>663</v>
      </c>
    </row>
    <row r="132" s="2" customFormat="1" ht="264" customHeight="1" spans="1:64">
      <c r="A132" s="9">
        <v>83</v>
      </c>
      <c r="B132" s="79" t="s">
        <v>669</v>
      </c>
      <c r="C132" s="79" t="s">
        <v>663</v>
      </c>
      <c r="D132" s="79" t="s">
        <v>664</v>
      </c>
      <c r="E132" s="81" t="s">
        <v>670</v>
      </c>
      <c r="F132" s="79" t="s">
        <v>72</v>
      </c>
      <c r="G132" s="79" t="s">
        <v>73</v>
      </c>
      <c r="H132" s="32" t="s">
        <v>256</v>
      </c>
      <c r="I132" s="32" t="s">
        <v>177</v>
      </c>
      <c r="J132" s="13">
        <f>K132+L132+M132+N132</f>
        <v>396</v>
      </c>
      <c r="K132" s="17">
        <v>0</v>
      </c>
      <c r="L132" s="17">
        <v>0</v>
      </c>
      <c r="M132" s="86">
        <v>396</v>
      </c>
      <c r="N132" s="17">
        <v>0</v>
      </c>
      <c r="O132" s="44">
        <f>P132/J132*100%</f>
        <v>0.94949494949495</v>
      </c>
      <c r="P132" s="86">
        <v>376</v>
      </c>
      <c r="Q132" s="13">
        <f>R132+S132+T132+U132</f>
        <v>150</v>
      </c>
      <c r="R132" s="17">
        <v>0</v>
      </c>
      <c r="S132" s="17">
        <v>0</v>
      </c>
      <c r="T132" s="17">
        <v>150</v>
      </c>
      <c r="U132" s="17">
        <v>0</v>
      </c>
      <c r="V132" s="13">
        <f>W132+X132+Y132+Z132</f>
        <v>150</v>
      </c>
      <c r="W132" s="17">
        <v>0</v>
      </c>
      <c r="X132" s="17">
        <v>0</v>
      </c>
      <c r="Y132" s="17">
        <v>150</v>
      </c>
      <c r="Z132" s="17">
        <v>0</v>
      </c>
      <c r="AA132" s="13">
        <f>AB132+AC132+AD132+AG132+AJ132+AK132</f>
        <v>150</v>
      </c>
      <c r="AB132" s="10">
        <v>0</v>
      </c>
      <c r="AC132" s="10">
        <v>0</v>
      </c>
      <c r="AD132" s="13">
        <f>AE132+AF132</f>
        <v>150</v>
      </c>
      <c r="AE132" s="10">
        <v>0</v>
      </c>
      <c r="AF132" s="10">
        <v>150</v>
      </c>
      <c r="AG132" s="13">
        <f>AH132+AI132</f>
        <v>0</v>
      </c>
      <c r="AH132" s="10">
        <v>0</v>
      </c>
      <c r="AI132" s="10">
        <v>0</v>
      </c>
      <c r="AJ132" s="10">
        <v>0</v>
      </c>
      <c r="AK132" s="10">
        <v>0</v>
      </c>
      <c r="AL132" s="10" t="s">
        <v>671</v>
      </c>
      <c r="AM132" s="13">
        <f>AN132+AO132+AP132</f>
        <v>90</v>
      </c>
      <c r="AN132" s="10">
        <v>40</v>
      </c>
      <c r="AO132" s="10">
        <v>0</v>
      </c>
      <c r="AP132" s="10">
        <v>50</v>
      </c>
      <c r="AQ132" s="10" t="s">
        <v>672</v>
      </c>
      <c r="AR132" s="13">
        <f>AS132+AT132+AU132</f>
        <v>60</v>
      </c>
      <c r="AS132" s="10">
        <v>60</v>
      </c>
      <c r="AT132" s="10">
        <v>0</v>
      </c>
      <c r="AU132" s="10">
        <v>0</v>
      </c>
      <c r="AV132" s="10"/>
      <c r="AW132" s="13">
        <f>AX132+AY132+AZ132</f>
        <v>0</v>
      </c>
      <c r="AX132" s="10">
        <v>0</v>
      </c>
      <c r="AY132" s="10">
        <v>0</v>
      </c>
      <c r="AZ132" s="10">
        <v>0</v>
      </c>
      <c r="BA132" s="10"/>
      <c r="BB132" s="13">
        <f>BC132+BD132+BE132</f>
        <v>0</v>
      </c>
      <c r="BC132" s="10">
        <v>0</v>
      </c>
      <c r="BD132" s="10">
        <v>0</v>
      </c>
      <c r="BE132" s="10">
        <v>0</v>
      </c>
      <c r="BF132" s="81" t="s">
        <v>658</v>
      </c>
      <c r="BG132" s="81" t="s">
        <v>79</v>
      </c>
      <c r="BH132" s="78" t="s">
        <v>80</v>
      </c>
      <c r="BI132" s="78" t="s">
        <v>81</v>
      </c>
      <c r="BJ132" s="59" t="s">
        <v>87</v>
      </c>
      <c r="BK132" s="10" t="s">
        <v>664</v>
      </c>
      <c r="BL132" s="79" t="s">
        <v>663</v>
      </c>
    </row>
    <row r="133" s="2" customFormat="1" ht="68" customHeight="1" spans="1:64">
      <c r="A133" s="9" t="s">
        <v>673</v>
      </c>
      <c r="B133" s="11" t="s">
        <v>674</v>
      </c>
      <c r="C133" s="11"/>
      <c r="D133" s="11"/>
      <c r="E133" s="11"/>
      <c r="F133" s="11"/>
      <c r="G133" s="11"/>
      <c r="H133" s="32"/>
      <c r="I133" s="32"/>
      <c r="J133" s="13">
        <f>J134+J135</f>
        <v>1009</v>
      </c>
      <c r="K133" s="13">
        <f t="shared" ref="K133:BF133" si="225">K134+K135</f>
        <v>0</v>
      </c>
      <c r="L133" s="13">
        <f>L134+L135</f>
        <v>154</v>
      </c>
      <c r="M133" s="13">
        <f>M134+M135</f>
        <v>855</v>
      </c>
      <c r="N133" s="13">
        <f>N134+N135</f>
        <v>0</v>
      </c>
      <c r="O133" s="44">
        <f>P133/J133*100%</f>
        <v>0</v>
      </c>
      <c r="P133" s="13">
        <f>P134+P135</f>
        <v>0</v>
      </c>
      <c r="Q133" s="13">
        <f>Q134+Q135</f>
        <v>258</v>
      </c>
      <c r="R133" s="13">
        <f>R134+R135</f>
        <v>0</v>
      </c>
      <c r="S133" s="13">
        <f>S134+S135</f>
        <v>130</v>
      </c>
      <c r="T133" s="13">
        <f>T134+T135</f>
        <v>128</v>
      </c>
      <c r="U133" s="13">
        <f>U134+U135</f>
        <v>0</v>
      </c>
      <c r="V133" s="13">
        <f>V134+V135</f>
        <v>15</v>
      </c>
      <c r="W133" s="13">
        <f>W134+W135</f>
        <v>0</v>
      </c>
      <c r="X133" s="13">
        <f>X134+X135</f>
        <v>15</v>
      </c>
      <c r="Y133" s="13">
        <f>Y134+Y135</f>
        <v>0</v>
      </c>
      <c r="Z133" s="13">
        <f>Z134+Z135</f>
        <v>0</v>
      </c>
      <c r="AA133" s="13">
        <f>AA134+AA135</f>
        <v>530</v>
      </c>
      <c r="AB133" s="13">
        <f>AB134+AB135</f>
        <v>0</v>
      </c>
      <c r="AC133" s="13">
        <f>AC134+AC135</f>
        <v>130</v>
      </c>
      <c r="AD133" s="13">
        <f>AD134+AD135</f>
        <v>0</v>
      </c>
      <c r="AE133" s="13">
        <f>AE134+AE135</f>
        <v>0</v>
      </c>
      <c r="AF133" s="13">
        <f>AF134+AF135</f>
        <v>0</v>
      </c>
      <c r="AG133" s="13">
        <f>AG134+AG135</f>
        <v>400</v>
      </c>
      <c r="AH133" s="13">
        <f>AH134+AH135</f>
        <v>400</v>
      </c>
      <c r="AI133" s="13">
        <f>AI134+AI135</f>
        <v>0</v>
      </c>
      <c r="AJ133" s="13">
        <f>AJ134+AJ135</f>
        <v>0</v>
      </c>
      <c r="AK133" s="13">
        <f>AK134+AK135</f>
        <v>0</v>
      </c>
      <c r="AL133" s="13" t="e">
        <f>AL134+AL135</f>
        <v>#VALUE!</v>
      </c>
      <c r="AM133" s="13">
        <f>AM134+AM135</f>
        <v>0</v>
      </c>
      <c r="AN133" s="13">
        <f>AN134+AN135</f>
        <v>0</v>
      </c>
      <c r="AO133" s="13">
        <f>AO134+AO135</f>
        <v>0</v>
      </c>
      <c r="AP133" s="13">
        <f>AP134+AP135</f>
        <v>0</v>
      </c>
      <c r="AQ133" s="13" t="e">
        <f>AQ134+AQ135</f>
        <v>#VALUE!</v>
      </c>
      <c r="AR133" s="13">
        <f>AR134+AR135</f>
        <v>110</v>
      </c>
      <c r="AS133" s="13">
        <f>AS134+AS135</f>
        <v>0</v>
      </c>
      <c r="AT133" s="13">
        <f>AT134+AT135</f>
        <v>30</v>
      </c>
      <c r="AU133" s="13">
        <f>AU134+AU135</f>
        <v>80</v>
      </c>
      <c r="AV133" s="13" t="e">
        <f>AV134+AV135</f>
        <v>#VALUE!</v>
      </c>
      <c r="AW133" s="13">
        <f>AW134+AW135</f>
        <v>250</v>
      </c>
      <c r="AX133" s="13">
        <f>AX134+AX135</f>
        <v>90</v>
      </c>
      <c r="AY133" s="13">
        <f>AY134+AY135</f>
        <v>100</v>
      </c>
      <c r="AZ133" s="13">
        <f>AZ134+AZ135</f>
        <v>60</v>
      </c>
      <c r="BA133" s="13" t="e">
        <f>BA134+BA135</f>
        <v>#VALUE!</v>
      </c>
      <c r="BB133" s="13">
        <f>BB134+BB135</f>
        <v>170</v>
      </c>
      <c r="BC133" s="13">
        <f>BC134+BC135</f>
        <v>50</v>
      </c>
      <c r="BD133" s="13">
        <f>BD134+BD135</f>
        <v>60</v>
      </c>
      <c r="BE133" s="13">
        <f>BE134+BE135</f>
        <v>60</v>
      </c>
      <c r="BF133" s="33"/>
      <c r="BG133" s="33"/>
      <c r="BH133" s="17"/>
      <c r="BI133" s="17"/>
      <c r="BJ133" s="59"/>
      <c r="BK133" s="60"/>
      <c r="BL133" s="60"/>
    </row>
    <row r="134" s="2" customFormat="1" ht="154" customHeight="1" spans="1:64">
      <c r="A134" s="9">
        <v>84</v>
      </c>
      <c r="B134" s="10" t="s">
        <v>675</v>
      </c>
      <c r="C134" s="10" t="s">
        <v>676</v>
      </c>
      <c r="D134" s="10" t="s">
        <v>677</v>
      </c>
      <c r="E134" s="11" t="s">
        <v>678</v>
      </c>
      <c r="F134" s="10" t="s">
        <v>679</v>
      </c>
      <c r="G134" s="10" t="s">
        <v>125</v>
      </c>
      <c r="H134" s="32" t="s">
        <v>75</v>
      </c>
      <c r="I134" s="32" t="s">
        <v>442</v>
      </c>
      <c r="J134" s="13">
        <f>K134+L134+M134+N134</f>
        <v>855</v>
      </c>
      <c r="K134" s="17">
        <v>0</v>
      </c>
      <c r="L134" s="17">
        <v>0</v>
      </c>
      <c r="M134" s="17">
        <v>855</v>
      </c>
      <c r="N134" s="17">
        <v>0</v>
      </c>
      <c r="O134" s="44">
        <f>P134/J134*100%</f>
        <v>0</v>
      </c>
      <c r="P134" s="17">
        <v>0</v>
      </c>
      <c r="Q134" s="13">
        <f>R134+S134+T134+U134</f>
        <v>128</v>
      </c>
      <c r="R134" s="17">
        <v>0</v>
      </c>
      <c r="S134" s="17">
        <v>0</v>
      </c>
      <c r="T134" s="17">
        <v>128</v>
      </c>
      <c r="U134" s="17">
        <v>0</v>
      </c>
      <c r="V134" s="13">
        <f>W134+X134+Y134+Z134</f>
        <v>15</v>
      </c>
      <c r="W134" s="17">
        <v>0</v>
      </c>
      <c r="X134" s="17">
        <v>15</v>
      </c>
      <c r="Y134" s="17">
        <v>0</v>
      </c>
      <c r="Z134" s="17">
        <v>0</v>
      </c>
      <c r="AA134" s="13">
        <f>AB134+AC134+AD134+AG134+AJ134+AK134</f>
        <v>400</v>
      </c>
      <c r="AB134" s="10">
        <v>0</v>
      </c>
      <c r="AC134" s="10">
        <v>0</v>
      </c>
      <c r="AD134" s="13">
        <f>AE134+AF134</f>
        <v>0</v>
      </c>
      <c r="AE134" s="10">
        <v>0</v>
      </c>
      <c r="AF134" s="10">
        <v>0</v>
      </c>
      <c r="AG134" s="13">
        <f>AH134+AI134</f>
        <v>400</v>
      </c>
      <c r="AH134" s="10">
        <v>400</v>
      </c>
      <c r="AI134" s="10">
        <v>0</v>
      </c>
      <c r="AJ134" s="10">
        <v>0</v>
      </c>
      <c r="AK134" s="10">
        <v>0</v>
      </c>
      <c r="AL134" s="10" t="s">
        <v>680</v>
      </c>
      <c r="AM134" s="13">
        <f>AN134+AO134+AP134</f>
        <v>0</v>
      </c>
      <c r="AN134" s="10">
        <v>0</v>
      </c>
      <c r="AO134" s="10">
        <v>0</v>
      </c>
      <c r="AP134" s="10">
        <v>0</v>
      </c>
      <c r="AQ134" s="10" t="s">
        <v>681</v>
      </c>
      <c r="AR134" s="13">
        <f>AS134+AT134+AU134</f>
        <v>50</v>
      </c>
      <c r="AS134" s="10">
        <v>0</v>
      </c>
      <c r="AT134" s="10">
        <v>0</v>
      </c>
      <c r="AU134" s="10">
        <v>50</v>
      </c>
      <c r="AV134" s="10" t="s">
        <v>181</v>
      </c>
      <c r="AW134" s="13">
        <f>AX134+AY134+AZ134</f>
        <v>180</v>
      </c>
      <c r="AX134" s="10">
        <v>60</v>
      </c>
      <c r="AY134" s="10">
        <v>60</v>
      </c>
      <c r="AZ134" s="10">
        <v>60</v>
      </c>
      <c r="BA134" s="10" t="s">
        <v>76</v>
      </c>
      <c r="BB134" s="13">
        <f>BC134+BD134+BE134</f>
        <v>170</v>
      </c>
      <c r="BC134" s="10">
        <v>50</v>
      </c>
      <c r="BD134" s="10">
        <v>60</v>
      </c>
      <c r="BE134" s="10">
        <v>60</v>
      </c>
      <c r="BF134" s="11" t="s">
        <v>270</v>
      </c>
      <c r="BG134" s="11" t="s">
        <v>79</v>
      </c>
      <c r="BH134" s="10" t="s">
        <v>130</v>
      </c>
      <c r="BI134" s="10"/>
      <c r="BJ134" s="59" t="s">
        <v>682</v>
      </c>
      <c r="BK134" s="10" t="s">
        <v>683</v>
      </c>
      <c r="BL134" s="10" t="s">
        <v>676</v>
      </c>
    </row>
    <row r="135" s="2" customFormat="1" ht="201" customHeight="1" spans="1:64">
      <c r="A135" s="9">
        <v>85</v>
      </c>
      <c r="B135" s="10" t="s">
        <v>684</v>
      </c>
      <c r="C135" s="10" t="s">
        <v>676</v>
      </c>
      <c r="D135" s="10" t="s">
        <v>677</v>
      </c>
      <c r="E135" s="11" t="s">
        <v>685</v>
      </c>
      <c r="F135" s="10" t="s">
        <v>522</v>
      </c>
      <c r="G135" s="10" t="s">
        <v>125</v>
      </c>
      <c r="H135" s="32" t="s">
        <v>177</v>
      </c>
      <c r="I135" s="32" t="s">
        <v>146</v>
      </c>
      <c r="J135" s="13">
        <f>K135+L135+M135+N135</f>
        <v>154</v>
      </c>
      <c r="K135" s="17">
        <v>0</v>
      </c>
      <c r="L135" s="17">
        <v>154</v>
      </c>
      <c r="M135" s="17">
        <v>0</v>
      </c>
      <c r="N135" s="17">
        <v>0</v>
      </c>
      <c r="O135" s="44">
        <f>P135/J135*100%</f>
        <v>0</v>
      </c>
      <c r="P135" s="17">
        <v>0</v>
      </c>
      <c r="Q135" s="13">
        <f>R135+S135+T135+U135</f>
        <v>130</v>
      </c>
      <c r="R135" s="17">
        <v>0</v>
      </c>
      <c r="S135" s="17">
        <v>130</v>
      </c>
      <c r="T135" s="17">
        <v>0</v>
      </c>
      <c r="U135" s="17">
        <v>0</v>
      </c>
      <c r="V135" s="13">
        <f>W135+X135+Y135+Z135</f>
        <v>0</v>
      </c>
      <c r="W135" s="17">
        <v>0</v>
      </c>
      <c r="X135" s="17">
        <v>0</v>
      </c>
      <c r="Y135" s="17">
        <v>0</v>
      </c>
      <c r="Z135" s="17">
        <v>0</v>
      </c>
      <c r="AA135" s="13">
        <f>AB135+AC135+AD135+AG135+AJ135+AK135</f>
        <v>130</v>
      </c>
      <c r="AB135" s="10">
        <v>0</v>
      </c>
      <c r="AC135" s="10">
        <v>130</v>
      </c>
      <c r="AD135" s="13">
        <f>AE135+AF135</f>
        <v>0</v>
      </c>
      <c r="AE135" s="10">
        <v>0</v>
      </c>
      <c r="AF135" s="10">
        <v>0</v>
      </c>
      <c r="AG135" s="13">
        <f>AH135+AI135</f>
        <v>0</v>
      </c>
      <c r="AH135" s="10">
        <v>0</v>
      </c>
      <c r="AI135" s="10">
        <v>0</v>
      </c>
      <c r="AJ135" s="10">
        <v>0</v>
      </c>
      <c r="AK135" s="10">
        <v>0</v>
      </c>
      <c r="AL135" s="10" t="s">
        <v>686</v>
      </c>
      <c r="AM135" s="13">
        <f>AN135+AO135+AP135</f>
        <v>0</v>
      </c>
      <c r="AN135" s="10">
        <v>0</v>
      </c>
      <c r="AO135" s="10">
        <v>0</v>
      </c>
      <c r="AP135" s="10">
        <v>0</v>
      </c>
      <c r="AQ135" s="10" t="s">
        <v>687</v>
      </c>
      <c r="AR135" s="13">
        <f>AS135+AT135+AU135</f>
        <v>60</v>
      </c>
      <c r="AS135" s="10">
        <v>0</v>
      </c>
      <c r="AT135" s="10">
        <v>30</v>
      </c>
      <c r="AU135" s="10">
        <v>30</v>
      </c>
      <c r="AV135" s="10" t="s">
        <v>688</v>
      </c>
      <c r="AW135" s="13">
        <f>AX135+AY135+AZ135</f>
        <v>70</v>
      </c>
      <c r="AX135" s="10">
        <v>30</v>
      </c>
      <c r="AY135" s="10">
        <v>40</v>
      </c>
      <c r="AZ135" s="10">
        <v>0</v>
      </c>
      <c r="BA135" s="10"/>
      <c r="BB135" s="13">
        <f>BC135+BD135+BE135</f>
        <v>0</v>
      </c>
      <c r="BC135" s="10">
        <v>0</v>
      </c>
      <c r="BD135" s="10">
        <v>0</v>
      </c>
      <c r="BE135" s="10">
        <v>0</v>
      </c>
      <c r="BF135" s="11" t="s">
        <v>689</v>
      </c>
      <c r="BG135" s="11" t="s">
        <v>79</v>
      </c>
      <c r="BH135" s="10" t="s">
        <v>130</v>
      </c>
      <c r="BI135" s="10" t="s">
        <v>131</v>
      </c>
      <c r="BJ135" s="59" t="s">
        <v>690</v>
      </c>
      <c r="BK135" s="10" t="s">
        <v>683</v>
      </c>
      <c r="BL135" s="10" t="s">
        <v>676</v>
      </c>
    </row>
    <row r="136" s="2" customFormat="1" ht="68" customHeight="1" spans="1:64">
      <c r="A136" s="9" t="s">
        <v>691</v>
      </c>
      <c r="B136" s="11" t="s">
        <v>692</v>
      </c>
      <c r="C136" s="11"/>
      <c r="D136" s="11"/>
      <c r="E136" s="11"/>
      <c r="F136" s="11"/>
      <c r="G136" s="11"/>
      <c r="H136" s="9"/>
      <c r="I136" s="9"/>
      <c r="J136" s="13">
        <f>J137+J138</f>
        <v>3496</v>
      </c>
      <c r="K136" s="13">
        <f t="shared" ref="K136:BF136" si="226">K137+K138</f>
        <v>0</v>
      </c>
      <c r="L136" s="13">
        <f>L137+L138</f>
        <v>0</v>
      </c>
      <c r="M136" s="13">
        <f>M137+M138</f>
        <v>2896</v>
      </c>
      <c r="N136" s="13">
        <f>N137+N138</f>
        <v>600</v>
      </c>
      <c r="O136" s="44">
        <f t="shared" ref="O136:O199" si="227">P136/J136*100%</f>
        <v>0</v>
      </c>
      <c r="P136" s="13">
        <f>P137+P138</f>
        <v>0</v>
      </c>
      <c r="Q136" s="13">
        <f>Q137+Q138</f>
        <v>0</v>
      </c>
      <c r="R136" s="13">
        <f>R137+R138</f>
        <v>0</v>
      </c>
      <c r="S136" s="13">
        <f>S137+S138</f>
        <v>0</v>
      </c>
      <c r="T136" s="13">
        <f>T137+T138</f>
        <v>0</v>
      </c>
      <c r="U136" s="13">
        <f>U137+U138</f>
        <v>0</v>
      </c>
      <c r="V136" s="13">
        <f>V137+V138</f>
        <v>0</v>
      </c>
      <c r="W136" s="13">
        <f>W137+W138</f>
        <v>0</v>
      </c>
      <c r="X136" s="13">
        <f>X137+X138</f>
        <v>0</v>
      </c>
      <c r="Y136" s="13">
        <f>Y137+Y138</f>
        <v>0</v>
      </c>
      <c r="Z136" s="13">
        <f>Z137+Z138</f>
        <v>0</v>
      </c>
      <c r="AA136" s="13">
        <f>AA137+AA138</f>
        <v>1900</v>
      </c>
      <c r="AB136" s="13">
        <f>AB137+AB138</f>
        <v>0</v>
      </c>
      <c r="AC136" s="13">
        <f>AC137+AC138</f>
        <v>0</v>
      </c>
      <c r="AD136" s="13">
        <f>AD137+AD138</f>
        <v>0</v>
      </c>
      <c r="AE136" s="13">
        <f>AE137+AE138</f>
        <v>0</v>
      </c>
      <c r="AF136" s="13">
        <f>AF137+AF138</f>
        <v>0</v>
      </c>
      <c r="AG136" s="13">
        <f>AG137+AG138</f>
        <v>1300</v>
      </c>
      <c r="AH136" s="13">
        <f>AH137+AH138</f>
        <v>1300</v>
      </c>
      <c r="AI136" s="13">
        <f>AI137+AI138</f>
        <v>0</v>
      </c>
      <c r="AJ136" s="13">
        <f>AJ137+AJ138</f>
        <v>0</v>
      </c>
      <c r="AK136" s="13">
        <f>AK137+AK138</f>
        <v>600</v>
      </c>
      <c r="AL136" s="13" t="e">
        <f>AL137+AL138</f>
        <v>#VALUE!</v>
      </c>
      <c r="AM136" s="13">
        <f>AM137+AM138</f>
        <v>0</v>
      </c>
      <c r="AN136" s="13">
        <f>AN137+AN138</f>
        <v>0</v>
      </c>
      <c r="AO136" s="13">
        <f>AO137+AO138</f>
        <v>0</v>
      </c>
      <c r="AP136" s="13">
        <f>AP137+AP138</f>
        <v>0</v>
      </c>
      <c r="AQ136" s="13" t="e">
        <f>AQ137+AQ138</f>
        <v>#VALUE!</v>
      </c>
      <c r="AR136" s="13">
        <f>AR137+AR138</f>
        <v>580</v>
      </c>
      <c r="AS136" s="13">
        <f>AS137+AS138</f>
        <v>0</v>
      </c>
      <c r="AT136" s="13">
        <f>AT137+AT138</f>
        <v>0</v>
      </c>
      <c r="AU136" s="13">
        <f>AU137+AU138</f>
        <v>580</v>
      </c>
      <c r="AV136" s="13" t="e">
        <f>AV137+AV138</f>
        <v>#VALUE!</v>
      </c>
      <c r="AW136" s="13">
        <f>AW137+AW138</f>
        <v>600</v>
      </c>
      <c r="AX136" s="13">
        <f>AX137+AX138</f>
        <v>250</v>
      </c>
      <c r="AY136" s="13">
        <f>AY137+AY138</f>
        <v>170</v>
      </c>
      <c r="AZ136" s="13">
        <f>AZ137+AZ138</f>
        <v>180</v>
      </c>
      <c r="BA136" s="13" t="e">
        <f>BA137+BA138</f>
        <v>#VALUE!</v>
      </c>
      <c r="BB136" s="13">
        <f>BB137+BB138</f>
        <v>720</v>
      </c>
      <c r="BC136" s="13">
        <f>BC137+BC138</f>
        <v>150</v>
      </c>
      <c r="BD136" s="13">
        <f>BD137+BD138</f>
        <v>280</v>
      </c>
      <c r="BE136" s="13">
        <f>BE137+BE138</f>
        <v>290</v>
      </c>
      <c r="BF136" s="11"/>
      <c r="BG136" s="11"/>
      <c r="BH136" s="10"/>
      <c r="BI136" s="10"/>
      <c r="BJ136" s="59"/>
      <c r="BK136" s="60"/>
      <c r="BL136" s="60"/>
    </row>
    <row r="137" s="2" customFormat="1" ht="157" customHeight="1" spans="1:64">
      <c r="A137" s="10">
        <v>86</v>
      </c>
      <c r="B137" s="11" t="s">
        <v>693</v>
      </c>
      <c r="C137" s="10" t="s">
        <v>694</v>
      </c>
      <c r="D137" s="10" t="s">
        <v>695</v>
      </c>
      <c r="E137" s="10" t="s">
        <v>696</v>
      </c>
      <c r="F137" s="11" t="s">
        <v>138</v>
      </c>
      <c r="G137" s="10" t="s">
        <v>125</v>
      </c>
      <c r="H137" s="32" t="s">
        <v>75</v>
      </c>
      <c r="I137" s="32" t="s">
        <v>442</v>
      </c>
      <c r="J137" s="13">
        <f>K137+L137+M137+N137</f>
        <v>2496</v>
      </c>
      <c r="K137" s="10">
        <v>0</v>
      </c>
      <c r="L137" s="10">
        <v>0</v>
      </c>
      <c r="M137" s="10">
        <v>1896</v>
      </c>
      <c r="N137" s="10">
        <v>600</v>
      </c>
      <c r="O137" s="44">
        <f>P137/J137*100%</f>
        <v>0</v>
      </c>
      <c r="P137" s="10">
        <v>0</v>
      </c>
      <c r="Q137" s="13">
        <f>R137+S137+T137+U137</f>
        <v>0</v>
      </c>
      <c r="R137" s="10">
        <v>0</v>
      </c>
      <c r="S137" s="10">
        <v>0</v>
      </c>
      <c r="T137" s="10">
        <v>0</v>
      </c>
      <c r="U137" s="10">
        <v>0</v>
      </c>
      <c r="V137" s="13">
        <f>W137+X137+Y137+Z137</f>
        <v>0</v>
      </c>
      <c r="W137" s="10">
        <v>0</v>
      </c>
      <c r="X137" s="10">
        <v>0</v>
      </c>
      <c r="Y137" s="10">
        <v>0</v>
      </c>
      <c r="Z137" s="10">
        <v>0</v>
      </c>
      <c r="AA137" s="13">
        <f>AB137+AC137+AD137+AG137+AJ137+AK137</f>
        <v>1400</v>
      </c>
      <c r="AB137" s="10">
        <v>0</v>
      </c>
      <c r="AC137" s="10">
        <v>0</v>
      </c>
      <c r="AD137" s="13">
        <f>AE137+AF137</f>
        <v>0</v>
      </c>
      <c r="AE137" s="10">
        <v>0</v>
      </c>
      <c r="AF137" s="10">
        <v>0</v>
      </c>
      <c r="AG137" s="13">
        <f>AH137+AI137</f>
        <v>800</v>
      </c>
      <c r="AH137" s="10">
        <v>800</v>
      </c>
      <c r="AI137" s="10">
        <v>0</v>
      </c>
      <c r="AJ137" s="10">
        <v>0</v>
      </c>
      <c r="AK137" s="10">
        <v>600</v>
      </c>
      <c r="AL137" s="10" t="s">
        <v>418</v>
      </c>
      <c r="AM137" s="13">
        <f>AN137+AO137+AP137</f>
        <v>0</v>
      </c>
      <c r="AN137" s="10">
        <v>0</v>
      </c>
      <c r="AO137" s="10">
        <v>0</v>
      </c>
      <c r="AP137" s="10">
        <v>0</v>
      </c>
      <c r="AQ137" s="10" t="s">
        <v>697</v>
      </c>
      <c r="AR137" s="13">
        <f>AS137+AT137+AU137</f>
        <v>500</v>
      </c>
      <c r="AS137" s="10">
        <v>0</v>
      </c>
      <c r="AT137" s="10">
        <v>0</v>
      </c>
      <c r="AU137" s="10">
        <v>500</v>
      </c>
      <c r="AV137" s="10" t="s">
        <v>541</v>
      </c>
      <c r="AW137" s="13">
        <f>AX137+AY137+AZ137</f>
        <v>400</v>
      </c>
      <c r="AX137" s="10">
        <v>200</v>
      </c>
      <c r="AY137" s="10">
        <v>100</v>
      </c>
      <c r="AZ137" s="10">
        <v>100</v>
      </c>
      <c r="BA137" s="10" t="s">
        <v>116</v>
      </c>
      <c r="BB137" s="13">
        <f>BC137+BD137+BE137</f>
        <v>500</v>
      </c>
      <c r="BC137" s="10">
        <v>100</v>
      </c>
      <c r="BD137" s="10">
        <v>200</v>
      </c>
      <c r="BE137" s="10">
        <v>200</v>
      </c>
      <c r="BF137" s="11" t="s">
        <v>698</v>
      </c>
      <c r="BG137" s="11" t="s">
        <v>79</v>
      </c>
      <c r="BH137" s="10" t="s">
        <v>130</v>
      </c>
      <c r="BI137" s="10" t="s">
        <v>699</v>
      </c>
      <c r="BJ137" s="59" t="s">
        <v>700</v>
      </c>
      <c r="BK137" s="10" t="s">
        <v>701</v>
      </c>
      <c r="BL137" s="10" t="s">
        <v>694</v>
      </c>
    </row>
    <row r="138" s="2" customFormat="1" ht="154" customHeight="1" spans="1:66">
      <c r="A138" s="10">
        <v>87</v>
      </c>
      <c r="B138" s="11" t="s">
        <v>702</v>
      </c>
      <c r="C138" s="10" t="s">
        <v>694</v>
      </c>
      <c r="D138" s="10" t="s">
        <v>695</v>
      </c>
      <c r="E138" s="10" t="s">
        <v>703</v>
      </c>
      <c r="F138" s="10" t="s">
        <v>337</v>
      </c>
      <c r="G138" s="10" t="s">
        <v>125</v>
      </c>
      <c r="H138" s="82" t="s">
        <v>75</v>
      </c>
      <c r="I138" s="32" t="s">
        <v>442</v>
      </c>
      <c r="J138" s="17">
        <f>K138+L138+M138+N138</f>
        <v>1000</v>
      </c>
      <c r="K138" s="10">
        <v>0</v>
      </c>
      <c r="L138" s="10">
        <v>0</v>
      </c>
      <c r="M138" s="10">
        <v>1000</v>
      </c>
      <c r="N138" s="10">
        <v>0</v>
      </c>
      <c r="O138" s="44">
        <f>P138/J138*100%</f>
        <v>0</v>
      </c>
      <c r="P138" s="10">
        <v>0</v>
      </c>
      <c r="Q138" s="17">
        <f>R138+S138+T138+U138</f>
        <v>0</v>
      </c>
      <c r="R138" s="10">
        <v>0</v>
      </c>
      <c r="S138" s="10">
        <v>0</v>
      </c>
      <c r="T138" s="10">
        <v>0</v>
      </c>
      <c r="U138" s="10">
        <v>0</v>
      </c>
      <c r="V138" s="17">
        <f>W138+X138+Y138+Z138</f>
        <v>0</v>
      </c>
      <c r="W138" s="10">
        <v>0</v>
      </c>
      <c r="X138" s="10">
        <v>0</v>
      </c>
      <c r="Y138" s="10">
        <v>0</v>
      </c>
      <c r="Z138" s="10">
        <v>0</v>
      </c>
      <c r="AA138" s="17">
        <f>AB138+AC138+AD138+AG138+AJ138+AK138</f>
        <v>500</v>
      </c>
      <c r="AB138" s="10">
        <v>0</v>
      </c>
      <c r="AC138" s="10">
        <v>0</v>
      </c>
      <c r="AD138" s="17">
        <f>AE138+AF138</f>
        <v>0</v>
      </c>
      <c r="AE138" s="10">
        <v>0</v>
      </c>
      <c r="AF138" s="10">
        <v>0</v>
      </c>
      <c r="AG138" s="17">
        <f>AH138+AI138</f>
        <v>500</v>
      </c>
      <c r="AH138" s="10">
        <v>500</v>
      </c>
      <c r="AI138" s="10">
        <v>0</v>
      </c>
      <c r="AJ138" s="10">
        <v>0</v>
      </c>
      <c r="AK138" s="10">
        <v>0</v>
      </c>
      <c r="AL138" s="10" t="s">
        <v>386</v>
      </c>
      <c r="AM138" s="17">
        <v>0</v>
      </c>
      <c r="AN138" s="10">
        <v>0</v>
      </c>
      <c r="AO138" s="10">
        <v>0</v>
      </c>
      <c r="AP138" s="10">
        <v>0</v>
      </c>
      <c r="AQ138" s="10" t="s">
        <v>704</v>
      </c>
      <c r="AR138" s="17">
        <v>80</v>
      </c>
      <c r="AS138" s="10">
        <v>0</v>
      </c>
      <c r="AT138" s="10">
        <v>0</v>
      </c>
      <c r="AU138" s="10">
        <v>80</v>
      </c>
      <c r="AV138" s="10" t="s">
        <v>181</v>
      </c>
      <c r="AW138" s="17">
        <v>200</v>
      </c>
      <c r="AX138" s="10">
        <v>50</v>
      </c>
      <c r="AY138" s="10">
        <v>70</v>
      </c>
      <c r="AZ138" s="10">
        <v>80</v>
      </c>
      <c r="BA138" s="10" t="s">
        <v>116</v>
      </c>
      <c r="BB138" s="17">
        <v>220</v>
      </c>
      <c r="BC138" s="10">
        <v>50</v>
      </c>
      <c r="BD138" s="10">
        <v>80</v>
      </c>
      <c r="BE138" s="10">
        <v>90</v>
      </c>
      <c r="BF138" s="11" t="s">
        <v>705</v>
      </c>
      <c r="BG138" s="11" t="s">
        <v>79</v>
      </c>
      <c r="BH138" s="10" t="s">
        <v>130</v>
      </c>
      <c r="BI138" s="10" t="s">
        <v>706</v>
      </c>
      <c r="BJ138" s="11">
        <v>90</v>
      </c>
      <c r="BK138" s="61" t="s">
        <v>705</v>
      </c>
      <c r="BL138" s="61" t="s">
        <v>79</v>
      </c>
      <c r="BM138" s="2" t="s">
        <v>130</v>
      </c>
      <c r="BN138" s="2" t="s">
        <v>706</v>
      </c>
    </row>
    <row r="139" s="2" customFormat="1" ht="68" customHeight="1" spans="1:64">
      <c r="A139" s="9" t="s">
        <v>707</v>
      </c>
      <c r="B139" s="11" t="s">
        <v>708</v>
      </c>
      <c r="C139" s="11"/>
      <c r="D139" s="11"/>
      <c r="E139" s="11"/>
      <c r="F139" s="11"/>
      <c r="G139" s="11"/>
      <c r="H139" s="32"/>
      <c r="I139" s="32"/>
      <c r="J139" s="13">
        <f>J140</f>
        <v>9113</v>
      </c>
      <c r="K139" s="13">
        <f t="shared" ref="K139:BF139" si="228">K140</f>
        <v>0</v>
      </c>
      <c r="L139" s="13">
        <f>L140</f>
        <v>0</v>
      </c>
      <c r="M139" s="13">
        <f>M140</f>
        <v>9113</v>
      </c>
      <c r="N139" s="13">
        <f>N140</f>
        <v>0</v>
      </c>
      <c r="O139" s="44">
        <f>P139/J139*100%</f>
        <v>0.760013168001756</v>
      </c>
      <c r="P139" s="13">
        <f>P140</f>
        <v>6926</v>
      </c>
      <c r="Q139" s="13">
        <f>Q140</f>
        <v>4500</v>
      </c>
      <c r="R139" s="13">
        <f>R140</f>
        <v>0</v>
      </c>
      <c r="S139" s="13">
        <f>S140</f>
        <v>0</v>
      </c>
      <c r="T139" s="13">
        <f>T140</f>
        <v>4500</v>
      </c>
      <c r="U139" s="13">
        <f>U140</f>
        <v>0</v>
      </c>
      <c r="V139" s="13">
        <f>V140</f>
        <v>4500</v>
      </c>
      <c r="W139" s="13">
        <f>W140</f>
        <v>0</v>
      </c>
      <c r="X139" s="13">
        <f>X140</f>
        <v>0</v>
      </c>
      <c r="Y139" s="13">
        <f>Y140</f>
        <v>4500</v>
      </c>
      <c r="Z139" s="13">
        <f>Z140</f>
        <v>0</v>
      </c>
      <c r="AA139" s="13">
        <f>AA140</f>
        <v>3000</v>
      </c>
      <c r="AB139" s="13">
        <f>AB140</f>
        <v>0</v>
      </c>
      <c r="AC139" s="13">
        <f>AC140</f>
        <v>0</v>
      </c>
      <c r="AD139" s="13">
        <f>AD140</f>
        <v>0</v>
      </c>
      <c r="AE139" s="13">
        <f>AE140</f>
        <v>0</v>
      </c>
      <c r="AF139" s="13">
        <f>AF140</f>
        <v>0</v>
      </c>
      <c r="AG139" s="13">
        <f>AG140</f>
        <v>3000</v>
      </c>
      <c r="AH139" s="13">
        <f>AH140</f>
        <v>3000</v>
      </c>
      <c r="AI139" s="13">
        <f>AI140</f>
        <v>0</v>
      </c>
      <c r="AJ139" s="13">
        <f>AJ140</f>
        <v>0</v>
      </c>
      <c r="AK139" s="13">
        <f>AK140</f>
        <v>0</v>
      </c>
      <c r="AL139" s="13" t="str">
        <f>AL140</f>
        <v>铺设管道</v>
      </c>
      <c r="AM139" s="13">
        <f>AM140</f>
        <v>195</v>
      </c>
      <c r="AN139" s="13">
        <f>AN140</f>
        <v>60</v>
      </c>
      <c r="AO139" s="13">
        <f>AO140</f>
        <v>0</v>
      </c>
      <c r="AP139" s="13">
        <f>AP140</f>
        <v>135</v>
      </c>
      <c r="AQ139" s="13" t="str">
        <f>AQ140</f>
        <v>铺设管道</v>
      </c>
      <c r="AR139" s="13">
        <f>AR140</f>
        <v>900</v>
      </c>
      <c r="AS139" s="13">
        <f>AS140</f>
        <v>300</v>
      </c>
      <c r="AT139" s="13">
        <f>AT140</f>
        <v>300</v>
      </c>
      <c r="AU139" s="13">
        <f>AU140</f>
        <v>300</v>
      </c>
      <c r="AV139" s="13" t="str">
        <f>AV140</f>
        <v>铺设管道</v>
      </c>
      <c r="AW139" s="13">
        <f>AW140</f>
        <v>900</v>
      </c>
      <c r="AX139" s="13">
        <f>AX140</f>
        <v>300</v>
      </c>
      <c r="AY139" s="13">
        <f>AY140</f>
        <v>300</v>
      </c>
      <c r="AZ139" s="13">
        <f>AZ140</f>
        <v>300</v>
      </c>
      <c r="BA139" s="13" t="str">
        <f>BA140</f>
        <v>完成工程建设</v>
      </c>
      <c r="BB139" s="13">
        <f>BB140</f>
        <v>1005</v>
      </c>
      <c r="BC139" s="13">
        <f>BC140</f>
        <v>300</v>
      </c>
      <c r="BD139" s="13">
        <f>BD140</f>
        <v>350</v>
      </c>
      <c r="BE139" s="13">
        <f>BE140</f>
        <v>355</v>
      </c>
      <c r="BF139" s="11"/>
      <c r="BG139" s="11"/>
      <c r="BH139" s="10"/>
      <c r="BI139" s="10"/>
      <c r="BJ139" s="59"/>
      <c r="BK139" s="60"/>
      <c r="BL139" s="60"/>
    </row>
    <row r="140" s="2" customFormat="1" ht="408" customHeight="1" spans="1:64">
      <c r="A140" s="9">
        <v>88</v>
      </c>
      <c r="B140" s="10" t="s">
        <v>709</v>
      </c>
      <c r="C140" s="10" t="s">
        <v>710</v>
      </c>
      <c r="D140" s="10" t="s">
        <v>711</v>
      </c>
      <c r="E140" s="63" t="s">
        <v>712</v>
      </c>
      <c r="F140" s="10" t="s">
        <v>72</v>
      </c>
      <c r="G140" s="10" t="s">
        <v>73</v>
      </c>
      <c r="H140" s="32" t="s">
        <v>280</v>
      </c>
      <c r="I140" s="32" t="s">
        <v>231</v>
      </c>
      <c r="J140" s="13">
        <f t="shared" ref="J139:J144" si="229">K140+L140+M140+N140</f>
        <v>9113</v>
      </c>
      <c r="K140" s="17">
        <v>0</v>
      </c>
      <c r="L140" s="17">
        <v>0</v>
      </c>
      <c r="M140" s="17">
        <v>9113</v>
      </c>
      <c r="N140" s="17">
        <v>0</v>
      </c>
      <c r="O140" s="44">
        <f>P140/J140*100%</f>
        <v>0.760013168001756</v>
      </c>
      <c r="P140" s="17">
        <v>6926</v>
      </c>
      <c r="Q140" s="13">
        <f t="shared" ref="Q139:Q144" si="230">R140+S140+T140+U140</f>
        <v>4500</v>
      </c>
      <c r="R140" s="17">
        <v>0</v>
      </c>
      <c r="S140" s="17">
        <v>0</v>
      </c>
      <c r="T140" s="17">
        <v>4500</v>
      </c>
      <c r="U140" s="17">
        <v>0</v>
      </c>
      <c r="V140" s="13">
        <f t="shared" ref="V139:V144" si="231">W140+X140+Y140+Z140</f>
        <v>4500</v>
      </c>
      <c r="W140" s="17">
        <v>0</v>
      </c>
      <c r="X140" s="17">
        <v>0</v>
      </c>
      <c r="Y140" s="17">
        <v>4500</v>
      </c>
      <c r="Z140" s="17">
        <v>0</v>
      </c>
      <c r="AA140" s="13">
        <f t="shared" ref="AA139:AA144" si="232">AB140+AC140+AD140+AG140+AJ140+AK140</f>
        <v>3000</v>
      </c>
      <c r="AB140" s="10">
        <v>0</v>
      </c>
      <c r="AC140" s="10">
        <v>0</v>
      </c>
      <c r="AD140" s="13">
        <f t="shared" ref="AD139:AD144" si="233">AE140+AF140</f>
        <v>0</v>
      </c>
      <c r="AE140" s="10">
        <v>0</v>
      </c>
      <c r="AF140" s="10">
        <v>0</v>
      </c>
      <c r="AG140" s="13">
        <f t="shared" ref="AG139:AG144" si="234">AH140+AI140</f>
        <v>3000</v>
      </c>
      <c r="AH140" s="10">
        <v>3000</v>
      </c>
      <c r="AI140" s="10">
        <v>0</v>
      </c>
      <c r="AJ140" s="10">
        <v>0</v>
      </c>
      <c r="AK140" s="10">
        <v>0</v>
      </c>
      <c r="AL140" s="10" t="s">
        <v>713</v>
      </c>
      <c r="AM140" s="13">
        <f t="shared" ref="AM139:AM144" si="235">AN140+AO140+AP140</f>
        <v>195</v>
      </c>
      <c r="AN140" s="10">
        <v>60</v>
      </c>
      <c r="AO140" s="10">
        <v>0</v>
      </c>
      <c r="AP140" s="10">
        <v>135</v>
      </c>
      <c r="AQ140" s="10" t="s">
        <v>713</v>
      </c>
      <c r="AR140" s="13">
        <f t="shared" ref="AR139:AR144" si="236">AS140+AT140+AU140</f>
        <v>900</v>
      </c>
      <c r="AS140" s="10">
        <v>300</v>
      </c>
      <c r="AT140" s="10">
        <v>300</v>
      </c>
      <c r="AU140" s="10">
        <v>300</v>
      </c>
      <c r="AV140" s="10" t="s">
        <v>713</v>
      </c>
      <c r="AW140" s="13">
        <f t="shared" ref="AW139:AW144" si="237">AX140+AY140+AZ140</f>
        <v>900</v>
      </c>
      <c r="AX140" s="10">
        <v>300</v>
      </c>
      <c r="AY140" s="10">
        <v>300</v>
      </c>
      <c r="AZ140" s="10">
        <v>300</v>
      </c>
      <c r="BA140" s="10" t="s">
        <v>116</v>
      </c>
      <c r="BB140" s="13">
        <f t="shared" ref="BB139:BB144" si="238">BC140+BD140+BE140</f>
        <v>1005</v>
      </c>
      <c r="BC140" s="10">
        <v>300</v>
      </c>
      <c r="BD140" s="10">
        <v>350</v>
      </c>
      <c r="BE140" s="10">
        <v>355</v>
      </c>
      <c r="BF140" s="11" t="s">
        <v>714</v>
      </c>
      <c r="BG140" s="11" t="s">
        <v>79</v>
      </c>
      <c r="BH140" s="10" t="s">
        <v>80</v>
      </c>
      <c r="BI140" s="10" t="s">
        <v>81</v>
      </c>
      <c r="BJ140" s="59" t="s">
        <v>87</v>
      </c>
      <c r="BK140" s="10" t="s">
        <v>715</v>
      </c>
      <c r="BL140" s="10" t="s">
        <v>710</v>
      </c>
    </row>
    <row r="141" s="2" customFormat="1" ht="68" customHeight="1" spans="1:64">
      <c r="A141" s="9" t="s">
        <v>716</v>
      </c>
      <c r="B141" s="11" t="s">
        <v>717</v>
      </c>
      <c r="C141" s="11"/>
      <c r="D141" s="11"/>
      <c r="E141" s="11"/>
      <c r="F141" s="11"/>
      <c r="G141" s="11"/>
      <c r="H141" s="32"/>
      <c r="I141" s="32"/>
      <c r="J141" s="13">
        <f>J142+J145</f>
        <v>3737</v>
      </c>
      <c r="K141" s="13">
        <f t="shared" ref="K141:BF141" si="239">K142+K145</f>
        <v>0</v>
      </c>
      <c r="L141" s="13">
        <f>L142+L145</f>
        <v>2000</v>
      </c>
      <c r="M141" s="13">
        <f>M142+M145</f>
        <v>1737</v>
      </c>
      <c r="N141" s="13">
        <f>N142+N145</f>
        <v>0</v>
      </c>
      <c r="O141" s="44">
        <f>P141/J141*100%</f>
        <v>0.618678084024619</v>
      </c>
      <c r="P141" s="13">
        <f>P142+P145</f>
        <v>2312</v>
      </c>
      <c r="Q141" s="13">
        <f>Q142+Q145</f>
        <v>2150</v>
      </c>
      <c r="R141" s="13">
        <f>R142+R145</f>
        <v>0</v>
      </c>
      <c r="S141" s="13">
        <f>S142+S145</f>
        <v>2000</v>
      </c>
      <c r="T141" s="13">
        <f>T142+T145</f>
        <v>150</v>
      </c>
      <c r="U141" s="13">
        <f>U142+U145</f>
        <v>0</v>
      </c>
      <c r="V141" s="13">
        <f>V142+V145</f>
        <v>1919</v>
      </c>
      <c r="W141" s="13">
        <f>W142+W145</f>
        <v>0</v>
      </c>
      <c r="X141" s="13">
        <f>X142+X145</f>
        <v>1919</v>
      </c>
      <c r="Y141" s="13">
        <f>Y142+Y145</f>
        <v>0</v>
      </c>
      <c r="Z141" s="13">
        <f>Z142+Z145</f>
        <v>0</v>
      </c>
      <c r="AA141" s="13">
        <f>AA142+AA145</f>
        <v>1131</v>
      </c>
      <c r="AB141" s="13">
        <f>AB142+AB145</f>
        <v>0</v>
      </c>
      <c r="AC141" s="13">
        <f>AC142+AC145</f>
        <v>81</v>
      </c>
      <c r="AD141" s="13">
        <f>AD142+AD145</f>
        <v>550</v>
      </c>
      <c r="AE141" s="13">
        <f>AE142+AE145</f>
        <v>0</v>
      </c>
      <c r="AF141" s="13">
        <f>AF142+AF145</f>
        <v>550</v>
      </c>
      <c r="AG141" s="13">
        <f>AG142+AG145</f>
        <v>500</v>
      </c>
      <c r="AH141" s="13">
        <f>AH142+AH145</f>
        <v>500</v>
      </c>
      <c r="AI141" s="13">
        <f>AI142+AI145</f>
        <v>0</v>
      </c>
      <c r="AJ141" s="13">
        <f>AJ142+AJ145</f>
        <v>0</v>
      </c>
      <c r="AK141" s="13">
        <f>AK142+AK145</f>
        <v>0</v>
      </c>
      <c r="AL141" s="13" t="e">
        <f>AL142+AL145</f>
        <v>#VALUE!</v>
      </c>
      <c r="AM141" s="13">
        <f>AM142+AM145</f>
        <v>260</v>
      </c>
      <c r="AN141" s="13">
        <f>AN142+AN145</f>
        <v>50</v>
      </c>
      <c r="AO141" s="13">
        <f>AO142+AO145</f>
        <v>0</v>
      </c>
      <c r="AP141" s="13">
        <f>AP142+AP145</f>
        <v>210</v>
      </c>
      <c r="AQ141" s="13" t="e">
        <f>AQ142+AQ145</f>
        <v>#VALUE!</v>
      </c>
      <c r="AR141" s="13">
        <f>AR142+AR145</f>
        <v>501</v>
      </c>
      <c r="AS141" s="13">
        <f>AS142+AS145</f>
        <v>171</v>
      </c>
      <c r="AT141" s="13">
        <f>AT142+AT145</f>
        <v>240</v>
      </c>
      <c r="AU141" s="13">
        <f>AU142+AU145</f>
        <v>90</v>
      </c>
      <c r="AV141" s="13" t="e">
        <f>AV142+AV145</f>
        <v>#VALUE!</v>
      </c>
      <c r="AW141" s="13">
        <f>AW142+AW145</f>
        <v>270</v>
      </c>
      <c r="AX141" s="13">
        <f>AX142+AX145</f>
        <v>90</v>
      </c>
      <c r="AY141" s="13">
        <f>AY142+AY145</f>
        <v>90</v>
      </c>
      <c r="AZ141" s="13">
        <f>AZ142+AZ145</f>
        <v>90</v>
      </c>
      <c r="BA141" s="13" t="e">
        <f>BA142+BA145</f>
        <v>#VALUE!</v>
      </c>
      <c r="BB141" s="13">
        <f>BB142+BB145</f>
        <v>100</v>
      </c>
      <c r="BC141" s="13">
        <f>BC142+BC145</f>
        <v>30</v>
      </c>
      <c r="BD141" s="13">
        <f>BD142+BD145</f>
        <v>30</v>
      </c>
      <c r="BE141" s="13">
        <f>BE142+BE145</f>
        <v>40</v>
      </c>
      <c r="BF141" s="11"/>
      <c r="BG141" s="11"/>
      <c r="BH141" s="10"/>
      <c r="BI141" s="10"/>
      <c r="BJ141" s="59"/>
      <c r="BK141" s="60"/>
      <c r="BL141" s="60"/>
    </row>
    <row r="142" s="2" customFormat="1" ht="68" customHeight="1" spans="1:64">
      <c r="A142" s="9"/>
      <c r="B142" s="10" t="s">
        <v>171</v>
      </c>
      <c r="C142" s="10"/>
      <c r="D142" s="10"/>
      <c r="E142" s="10"/>
      <c r="F142" s="10"/>
      <c r="G142" s="10"/>
      <c r="H142" s="32"/>
      <c r="I142" s="32"/>
      <c r="J142" s="13">
        <f>J143+J144</f>
        <v>847</v>
      </c>
      <c r="K142" s="13">
        <f t="shared" ref="K142:BF142" si="240">K143+K144</f>
        <v>0</v>
      </c>
      <c r="L142" s="13">
        <f>L143+L144</f>
        <v>0</v>
      </c>
      <c r="M142" s="13">
        <f>M143+M144</f>
        <v>847</v>
      </c>
      <c r="N142" s="13">
        <f>N143+N144</f>
        <v>0</v>
      </c>
      <c r="O142" s="44">
        <f>P142/J142*100%</f>
        <v>0</v>
      </c>
      <c r="P142" s="13">
        <f>P143+P144</f>
        <v>0</v>
      </c>
      <c r="Q142" s="13">
        <f>Q143+Q144</f>
        <v>0</v>
      </c>
      <c r="R142" s="13">
        <f>R143+R144</f>
        <v>0</v>
      </c>
      <c r="S142" s="13">
        <f>S143+S144</f>
        <v>0</v>
      </c>
      <c r="T142" s="13">
        <f>T143+T144</f>
        <v>0</v>
      </c>
      <c r="U142" s="13">
        <f>U143+U144</f>
        <v>0</v>
      </c>
      <c r="V142" s="13">
        <f>V143+V144</f>
        <v>0</v>
      </c>
      <c r="W142" s="13">
        <f>W143+W144</f>
        <v>0</v>
      </c>
      <c r="X142" s="13">
        <f>X143+X144</f>
        <v>0</v>
      </c>
      <c r="Y142" s="13">
        <f>Y143+Y144</f>
        <v>0</v>
      </c>
      <c r="Z142" s="13">
        <f>Z143+Z144</f>
        <v>0</v>
      </c>
      <c r="AA142" s="13">
        <f>AA143+AA144</f>
        <v>550</v>
      </c>
      <c r="AB142" s="13">
        <f>AB143+AB144</f>
        <v>0</v>
      </c>
      <c r="AC142" s="13">
        <f>AC143+AC144</f>
        <v>0</v>
      </c>
      <c r="AD142" s="13">
        <f>AD143+AD144</f>
        <v>550</v>
      </c>
      <c r="AE142" s="13">
        <f>AE143+AE144</f>
        <v>0</v>
      </c>
      <c r="AF142" s="13">
        <f>AF143+AF144</f>
        <v>550</v>
      </c>
      <c r="AG142" s="13">
        <f>AG143+AG144</f>
        <v>0</v>
      </c>
      <c r="AH142" s="13">
        <f>AH143+AH144</f>
        <v>0</v>
      </c>
      <c r="AI142" s="13">
        <f>AI143+AI144</f>
        <v>0</v>
      </c>
      <c r="AJ142" s="13">
        <f>AJ143+AJ144</f>
        <v>0</v>
      </c>
      <c r="AK142" s="13">
        <f>AK143+AK144</f>
        <v>0</v>
      </c>
      <c r="AL142" s="13" t="e">
        <f>AL143+AL144</f>
        <v>#VALUE!</v>
      </c>
      <c r="AM142" s="13">
        <f>AM143+AM144</f>
        <v>0</v>
      </c>
      <c r="AN142" s="13">
        <f>AN143+AN144</f>
        <v>0</v>
      </c>
      <c r="AO142" s="13">
        <f>AO143+AO144</f>
        <v>0</v>
      </c>
      <c r="AP142" s="13">
        <f>AP143+AP144</f>
        <v>0</v>
      </c>
      <c r="AQ142" s="13" t="e">
        <f>AQ143+AQ144</f>
        <v>#VALUE!</v>
      </c>
      <c r="AR142" s="13">
        <f>AR143+AR144</f>
        <v>180</v>
      </c>
      <c r="AS142" s="13">
        <f>AS143+AS144</f>
        <v>0</v>
      </c>
      <c r="AT142" s="13">
        <f>AT143+AT144</f>
        <v>90</v>
      </c>
      <c r="AU142" s="13">
        <f>AU143+AU144</f>
        <v>90</v>
      </c>
      <c r="AV142" s="13" t="e">
        <f>AV143+AV144</f>
        <v>#VALUE!</v>
      </c>
      <c r="AW142" s="13">
        <f>AW143+AW144</f>
        <v>270</v>
      </c>
      <c r="AX142" s="13">
        <f>AX143+AX144</f>
        <v>90</v>
      </c>
      <c r="AY142" s="13">
        <f>AY143+AY144</f>
        <v>90</v>
      </c>
      <c r="AZ142" s="13">
        <f>AZ143+AZ144</f>
        <v>90</v>
      </c>
      <c r="BA142" s="13" t="e">
        <f>BA143+BA144</f>
        <v>#VALUE!</v>
      </c>
      <c r="BB142" s="13">
        <f>BB143+BB144</f>
        <v>100</v>
      </c>
      <c r="BC142" s="13">
        <f>BC143+BC144</f>
        <v>30</v>
      </c>
      <c r="BD142" s="13">
        <f>BD143+BD144</f>
        <v>30</v>
      </c>
      <c r="BE142" s="13">
        <f>BE143+BE144</f>
        <v>40</v>
      </c>
      <c r="BF142" s="58"/>
      <c r="BG142" s="11"/>
      <c r="BH142" s="10"/>
      <c r="BI142" s="10"/>
      <c r="BJ142" s="59"/>
      <c r="BK142" s="60"/>
      <c r="BL142" s="60"/>
    </row>
    <row r="143" s="2" customFormat="1" ht="121" customHeight="1" spans="1:64">
      <c r="A143" s="9">
        <v>89</v>
      </c>
      <c r="B143" s="10" t="s">
        <v>718</v>
      </c>
      <c r="C143" s="10" t="s">
        <v>719</v>
      </c>
      <c r="D143" s="10" t="s">
        <v>720</v>
      </c>
      <c r="E143" s="11" t="s">
        <v>721</v>
      </c>
      <c r="F143" s="10" t="s">
        <v>722</v>
      </c>
      <c r="G143" s="10" t="s">
        <v>125</v>
      </c>
      <c r="H143" s="32" t="s">
        <v>177</v>
      </c>
      <c r="I143" s="32" t="s">
        <v>146</v>
      </c>
      <c r="J143" s="13">
        <f>K143+L143+M143+N143</f>
        <v>500</v>
      </c>
      <c r="K143" s="17">
        <v>0</v>
      </c>
      <c r="L143" s="17">
        <v>0</v>
      </c>
      <c r="M143" s="17">
        <v>500</v>
      </c>
      <c r="N143" s="17">
        <v>0</v>
      </c>
      <c r="O143" s="44">
        <f>P143/J143*100%</f>
        <v>0</v>
      </c>
      <c r="P143" s="17">
        <v>0</v>
      </c>
      <c r="Q143" s="13">
        <f>R143+S143+T143+U143</f>
        <v>0</v>
      </c>
      <c r="R143" s="17">
        <v>0</v>
      </c>
      <c r="S143" s="17">
        <v>0</v>
      </c>
      <c r="T143" s="17">
        <v>0</v>
      </c>
      <c r="U143" s="17">
        <v>0</v>
      </c>
      <c r="V143" s="13">
        <f>W143+X143+Y143+Z143</f>
        <v>0</v>
      </c>
      <c r="W143" s="17">
        <v>0</v>
      </c>
      <c r="X143" s="17">
        <v>0</v>
      </c>
      <c r="Y143" s="17">
        <v>0</v>
      </c>
      <c r="Z143" s="17">
        <v>0</v>
      </c>
      <c r="AA143" s="13">
        <f>AB143+AC143+AD143+AG143+AJ143+AK143</f>
        <v>300</v>
      </c>
      <c r="AB143" s="10">
        <v>0</v>
      </c>
      <c r="AC143" s="10">
        <v>0</v>
      </c>
      <c r="AD143" s="13">
        <f>AE143+AF143</f>
        <v>300</v>
      </c>
      <c r="AE143" s="10">
        <v>0</v>
      </c>
      <c r="AF143" s="10">
        <v>300</v>
      </c>
      <c r="AG143" s="13">
        <f>AH143+AI143</f>
        <v>0</v>
      </c>
      <c r="AH143" s="10">
        <v>0</v>
      </c>
      <c r="AI143" s="10">
        <v>0</v>
      </c>
      <c r="AJ143" s="10">
        <v>0</v>
      </c>
      <c r="AK143" s="10">
        <v>0</v>
      </c>
      <c r="AL143" s="10" t="s">
        <v>428</v>
      </c>
      <c r="AM143" s="13">
        <f>AN143+AO143+AP143</f>
        <v>0</v>
      </c>
      <c r="AN143" s="10">
        <v>0</v>
      </c>
      <c r="AO143" s="10">
        <v>0</v>
      </c>
      <c r="AP143" s="10">
        <v>0</v>
      </c>
      <c r="AQ143" s="10" t="s">
        <v>723</v>
      </c>
      <c r="AR143" s="13">
        <f>AS143+AT143+AU143</f>
        <v>120</v>
      </c>
      <c r="AS143" s="10">
        <v>0</v>
      </c>
      <c r="AT143" s="10">
        <v>60</v>
      </c>
      <c r="AU143" s="10">
        <v>60</v>
      </c>
      <c r="AV143" s="10" t="s">
        <v>193</v>
      </c>
      <c r="AW143" s="13">
        <f>AX143+AY143+AZ143</f>
        <v>180</v>
      </c>
      <c r="AX143" s="10">
        <v>60</v>
      </c>
      <c r="AY143" s="10">
        <v>60</v>
      </c>
      <c r="AZ143" s="10">
        <v>60</v>
      </c>
      <c r="BA143" s="10"/>
      <c r="BB143" s="13">
        <f>BC143+BD143+BE143</f>
        <v>0</v>
      </c>
      <c r="BC143" s="10">
        <v>0</v>
      </c>
      <c r="BD143" s="10">
        <v>0</v>
      </c>
      <c r="BE143" s="10">
        <v>0</v>
      </c>
      <c r="BF143" s="11" t="s">
        <v>432</v>
      </c>
      <c r="BG143" s="11" t="s">
        <v>79</v>
      </c>
      <c r="BH143" s="10" t="s">
        <v>130</v>
      </c>
      <c r="BI143" s="10" t="s">
        <v>131</v>
      </c>
      <c r="BJ143" s="59" t="s">
        <v>87</v>
      </c>
      <c r="BK143" s="10" t="s">
        <v>724</v>
      </c>
      <c r="BL143" s="10" t="s">
        <v>719</v>
      </c>
    </row>
    <row r="144" s="2" customFormat="1" ht="199" customHeight="1" spans="1:64">
      <c r="A144" s="10">
        <v>90</v>
      </c>
      <c r="B144" s="10" t="s">
        <v>725</v>
      </c>
      <c r="C144" s="10" t="s">
        <v>719</v>
      </c>
      <c r="D144" s="10" t="s">
        <v>720</v>
      </c>
      <c r="E144" s="19" t="s">
        <v>726</v>
      </c>
      <c r="F144" s="10" t="s">
        <v>564</v>
      </c>
      <c r="G144" s="10" t="s">
        <v>125</v>
      </c>
      <c r="H144" s="82" t="s">
        <v>177</v>
      </c>
      <c r="I144" s="32" t="s">
        <v>146</v>
      </c>
      <c r="J144" s="17">
        <f>K144+L144+M144+N144</f>
        <v>347</v>
      </c>
      <c r="K144" s="17">
        <v>0</v>
      </c>
      <c r="L144" s="17">
        <v>0</v>
      </c>
      <c r="M144" s="17">
        <v>347</v>
      </c>
      <c r="N144" s="17">
        <v>0</v>
      </c>
      <c r="O144" s="44">
        <f>P144/J144*100%</f>
        <v>0</v>
      </c>
      <c r="P144" s="17">
        <v>0</v>
      </c>
      <c r="Q144" s="17">
        <f>R144+S144+T144+U144</f>
        <v>0</v>
      </c>
      <c r="R144" s="17">
        <v>0</v>
      </c>
      <c r="S144" s="17">
        <v>0</v>
      </c>
      <c r="T144" s="17">
        <v>0</v>
      </c>
      <c r="U144" s="17">
        <v>0</v>
      </c>
      <c r="V144" s="17">
        <f>W144+X144+Y144+Z144</f>
        <v>0</v>
      </c>
      <c r="W144" s="17">
        <v>0</v>
      </c>
      <c r="X144" s="17">
        <v>0</v>
      </c>
      <c r="Y144" s="17">
        <v>0</v>
      </c>
      <c r="Z144" s="17">
        <v>0</v>
      </c>
      <c r="AA144" s="17">
        <f>AB144+AC144+AD144+AG144+AJ144+AK144</f>
        <v>250</v>
      </c>
      <c r="AB144" s="10">
        <v>0</v>
      </c>
      <c r="AC144" s="10">
        <v>0</v>
      </c>
      <c r="AD144" s="17">
        <f>AE144+AF144</f>
        <v>250</v>
      </c>
      <c r="AE144" s="10">
        <v>0</v>
      </c>
      <c r="AF144" s="10">
        <v>250</v>
      </c>
      <c r="AG144" s="17">
        <f>AH144+AI144</f>
        <v>0</v>
      </c>
      <c r="AH144" s="10">
        <v>0</v>
      </c>
      <c r="AI144" s="10">
        <v>0</v>
      </c>
      <c r="AJ144" s="10">
        <v>0</v>
      </c>
      <c r="AK144" s="10">
        <v>0</v>
      </c>
      <c r="AL144" s="10" t="s">
        <v>127</v>
      </c>
      <c r="AM144" s="13">
        <f>AN144+AO144+AP144</f>
        <v>0</v>
      </c>
      <c r="AN144" s="10"/>
      <c r="AO144" s="10"/>
      <c r="AP144" s="10"/>
      <c r="AQ144" s="10" t="s">
        <v>128</v>
      </c>
      <c r="AR144" s="13">
        <f>AS144+AT144+AU144</f>
        <v>60</v>
      </c>
      <c r="AS144" s="10"/>
      <c r="AT144" s="10">
        <v>30</v>
      </c>
      <c r="AU144" s="10">
        <v>30</v>
      </c>
      <c r="AV144" s="10" t="s">
        <v>76</v>
      </c>
      <c r="AW144" s="13">
        <f>AX144+AY144+AZ144</f>
        <v>90</v>
      </c>
      <c r="AX144" s="10">
        <v>30</v>
      </c>
      <c r="AY144" s="10">
        <v>30</v>
      </c>
      <c r="AZ144" s="10">
        <v>30</v>
      </c>
      <c r="BA144" s="10" t="s">
        <v>76</v>
      </c>
      <c r="BB144" s="13">
        <f>BC144+BD144+BE144</f>
        <v>100</v>
      </c>
      <c r="BC144" s="10">
        <v>30</v>
      </c>
      <c r="BD144" s="10">
        <v>30</v>
      </c>
      <c r="BE144" s="10">
        <v>40</v>
      </c>
      <c r="BF144" s="11" t="s">
        <v>727</v>
      </c>
      <c r="BG144" s="11" t="s">
        <v>79</v>
      </c>
      <c r="BH144" s="10" t="s">
        <v>130</v>
      </c>
      <c r="BI144" s="10"/>
      <c r="BJ144" s="11"/>
      <c r="BK144" s="61"/>
      <c r="BL144" s="61"/>
    </row>
    <row r="145" s="2" customFormat="1" ht="68" customHeight="1" spans="1:64">
      <c r="A145" s="9"/>
      <c r="B145" s="10" t="s">
        <v>188</v>
      </c>
      <c r="C145" s="10"/>
      <c r="D145" s="10"/>
      <c r="E145" s="10"/>
      <c r="F145" s="10"/>
      <c r="G145" s="10"/>
      <c r="H145" s="32"/>
      <c r="I145" s="32"/>
      <c r="J145" s="13">
        <f>J146</f>
        <v>2890</v>
      </c>
      <c r="K145" s="13">
        <f t="shared" ref="K145:BF145" si="241">K146</f>
        <v>0</v>
      </c>
      <c r="L145" s="13">
        <f>L146</f>
        <v>2000</v>
      </c>
      <c r="M145" s="13">
        <f>M146</f>
        <v>890</v>
      </c>
      <c r="N145" s="13">
        <f>N146</f>
        <v>0</v>
      </c>
      <c r="O145" s="44">
        <f>P145/J145*100%</f>
        <v>0.8</v>
      </c>
      <c r="P145" s="13">
        <f>P146</f>
        <v>2312</v>
      </c>
      <c r="Q145" s="13">
        <f>Q146</f>
        <v>2150</v>
      </c>
      <c r="R145" s="13">
        <f>R146</f>
        <v>0</v>
      </c>
      <c r="S145" s="13">
        <f>S146</f>
        <v>2000</v>
      </c>
      <c r="T145" s="13">
        <f>T146</f>
        <v>150</v>
      </c>
      <c r="U145" s="13">
        <f>U146</f>
        <v>0</v>
      </c>
      <c r="V145" s="13">
        <f>V146</f>
        <v>1919</v>
      </c>
      <c r="W145" s="13">
        <f>W146</f>
        <v>0</v>
      </c>
      <c r="X145" s="13">
        <f>X146</f>
        <v>1919</v>
      </c>
      <c r="Y145" s="13">
        <f>Y146</f>
        <v>0</v>
      </c>
      <c r="Z145" s="13">
        <f>Z146</f>
        <v>0</v>
      </c>
      <c r="AA145" s="13">
        <f>AA146</f>
        <v>581</v>
      </c>
      <c r="AB145" s="13">
        <f>AB146</f>
        <v>0</v>
      </c>
      <c r="AC145" s="13">
        <f>AC146</f>
        <v>81</v>
      </c>
      <c r="AD145" s="13">
        <f>AD146</f>
        <v>0</v>
      </c>
      <c r="AE145" s="13">
        <f>AE146</f>
        <v>0</v>
      </c>
      <c r="AF145" s="13">
        <f>AF146</f>
        <v>0</v>
      </c>
      <c r="AG145" s="13">
        <f>AG146</f>
        <v>500</v>
      </c>
      <c r="AH145" s="13">
        <f>AH146</f>
        <v>500</v>
      </c>
      <c r="AI145" s="13">
        <f>AI146</f>
        <v>0</v>
      </c>
      <c r="AJ145" s="13">
        <f>AJ146</f>
        <v>0</v>
      </c>
      <c r="AK145" s="13">
        <f>AK146</f>
        <v>0</v>
      </c>
      <c r="AL145" s="13" t="str">
        <f>AL146</f>
        <v>基础设施施工</v>
      </c>
      <c r="AM145" s="13">
        <f>AM146</f>
        <v>260</v>
      </c>
      <c r="AN145" s="13">
        <f>AN146</f>
        <v>50</v>
      </c>
      <c r="AO145" s="13">
        <f>AO146</f>
        <v>0</v>
      </c>
      <c r="AP145" s="13">
        <f>AP146</f>
        <v>210</v>
      </c>
      <c r="AQ145" s="13" t="str">
        <f>AQ146</f>
        <v>完成工程建设</v>
      </c>
      <c r="AR145" s="13">
        <f>AR146</f>
        <v>321</v>
      </c>
      <c r="AS145" s="13">
        <f>AS146</f>
        <v>171</v>
      </c>
      <c r="AT145" s="13">
        <f>AT146</f>
        <v>150</v>
      </c>
      <c r="AU145" s="13">
        <f>AU146</f>
        <v>0</v>
      </c>
      <c r="AV145" s="13">
        <f>AV146</f>
        <v>0</v>
      </c>
      <c r="AW145" s="13">
        <f>AW146</f>
        <v>0</v>
      </c>
      <c r="AX145" s="13">
        <f>AX146</f>
        <v>0</v>
      </c>
      <c r="AY145" s="13">
        <f>AY146</f>
        <v>0</v>
      </c>
      <c r="AZ145" s="13">
        <f>AZ146</f>
        <v>0</v>
      </c>
      <c r="BA145" s="13">
        <f>BA146</f>
        <v>0</v>
      </c>
      <c r="BB145" s="13">
        <f>BB146</f>
        <v>0</v>
      </c>
      <c r="BC145" s="13">
        <f>BC146</f>
        <v>0</v>
      </c>
      <c r="BD145" s="13">
        <f>BD146</f>
        <v>0</v>
      </c>
      <c r="BE145" s="13">
        <f>BE146</f>
        <v>0</v>
      </c>
      <c r="BF145" s="11"/>
      <c r="BG145" s="11"/>
      <c r="BH145" s="10"/>
      <c r="BI145" s="10"/>
      <c r="BJ145" s="59"/>
      <c r="BK145" s="60"/>
      <c r="BL145" s="60"/>
    </row>
    <row r="146" s="2" customFormat="1" ht="114" customHeight="1" spans="1:64">
      <c r="A146" s="9">
        <v>91</v>
      </c>
      <c r="B146" s="10" t="s">
        <v>728</v>
      </c>
      <c r="C146" s="10" t="s">
        <v>719</v>
      </c>
      <c r="D146" s="10" t="s">
        <v>720</v>
      </c>
      <c r="E146" s="11" t="s">
        <v>729</v>
      </c>
      <c r="F146" s="10" t="s">
        <v>722</v>
      </c>
      <c r="G146" s="10" t="s">
        <v>73</v>
      </c>
      <c r="H146" s="32" t="s">
        <v>588</v>
      </c>
      <c r="I146" s="32" t="s">
        <v>177</v>
      </c>
      <c r="J146" s="13">
        <f t="shared" ref="J146:J150" si="242">K146+L146+M146+N146</f>
        <v>2890</v>
      </c>
      <c r="K146" s="17">
        <v>0</v>
      </c>
      <c r="L146" s="17">
        <v>2000</v>
      </c>
      <c r="M146" s="17">
        <v>890</v>
      </c>
      <c r="N146" s="17">
        <v>0</v>
      </c>
      <c r="O146" s="44">
        <f>P146/J146*100%</f>
        <v>0.8</v>
      </c>
      <c r="P146" s="17">
        <v>2312</v>
      </c>
      <c r="Q146" s="13">
        <f t="shared" ref="Q146:Q150" si="243">R146+S146+T146+U146</f>
        <v>2150</v>
      </c>
      <c r="R146" s="17">
        <v>0</v>
      </c>
      <c r="S146" s="17">
        <v>2000</v>
      </c>
      <c r="T146" s="17">
        <v>150</v>
      </c>
      <c r="U146" s="17">
        <v>0</v>
      </c>
      <c r="V146" s="13">
        <f t="shared" ref="V146:V150" si="244">W146+X146+Y146+Z146</f>
        <v>1919</v>
      </c>
      <c r="W146" s="17">
        <v>0</v>
      </c>
      <c r="X146" s="17">
        <v>1919</v>
      </c>
      <c r="Y146" s="17">
        <v>0</v>
      </c>
      <c r="Z146" s="17">
        <v>0</v>
      </c>
      <c r="AA146" s="13">
        <f t="shared" ref="AA146:AA150" si="245">AB146+AC146+AD146+AG146+AJ146+AK146</f>
        <v>581</v>
      </c>
      <c r="AB146" s="10">
        <v>0</v>
      </c>
      <c r="AC146" s="10">
        <v>81</v>
      </c>
      <c r="AD146" s="13">
        <f t="shared" ref="AD146:AD150" si="246">AE146+AF146</f>
        <v>0</v>
      </c>
      <c r="AE146" s="10">
        <v>0</v>
      </c>
      <c r="AF146" s="10">
        <v>0</v>
      </c>
      <c r="AG146" s="13">
        <f t="shared" ref="AG146:AG150" si="247">AH146+AI146</f>
        <v>500</v>
      </c>
      <c r="AH146" s="10">
        <v>500</v>
      </c>
      <c r="AI146" s="10">
        <v>0</v>
      </c>
      <c r="AJ146" s="10">
        <v>0</v>
      </c>
      <c r="AK146" s="10">
        <v>0</v>
      </c>
      <c r="AL146" s="10" t="s">
        <v>730</v>
      </c>
      <c r="AM146" s="13">
        <f t="shared" ref="AM146:AM150" si="248">AN146+AO146+AP146</f>
        <v>260</v>
      </c>
      <c r="AN146" s="10">
        <v>50</v>
      </c>
      <c r="AO146" s="10">
        <v>0</v>
      </c>
      <c r="AP146" s="10">
        <v>210</v>
      </c>
      <c r="AQ146" s="10" t="s">
        <v>116</v>
      </c>
      <c r="AR146" s="13">
        <f t="shared" ref="AR146:AR150" si="249">AS146+AT146+AU146</f>
        <v>321</v>
      </c>
      <c r="AS146" s="10">
        <v>171</v>
      </c>
      <c r="AT146" s="10">
        <v>150</v>
      </c>
      <c r="AU146" s="10">
        <v>0</v>
      </c>
      <c r="AV146" s="10"/>
      <c r="AW146" s="13">
        <f t="shared" ref="AW146:AW150" si="250">AX146+AY146+AZ146</f>
        <v>0</v>
      </c>
      <c r="AX146" s="10">
        <v>0</v>
      </c>
      <c r="AY146" s="10">
        <v>0</v>
      </c>
      <c r="AZ146" s="10">
        <v>0</v>
      </c>
      <c r="BA146" s="10"/>
      <c r="BB146" s="13">
        <f t="shared" ref="BB146:BB150" si="251">BC146+BD146+BE146</f>
        <v>0</v>
      </c>
      <c r="BC146" s="10">
        <v>0</v>
      </c>
      <c r="BD146" s="10">
        <v>0</v>
      </c>
      <c r="BE146" s="10">
        <v>0</v>
      </c>
      <c r="BF146" s="11" t="s">
        <v>369</v>
      </c>
      <c r="BG146" s="11" t="s">
        <v>79</v>
      </c>
      <c r="BH146" s="10" t="s">
        <v>80</v>
      </c>
      <c r="BI146" s="10" t="s">
        <v>81</v>
      </c>
      <c r="BJ146" s="59" t="s">
        <v>731</v>
      </c>
      <c r="BK146" s="10" t="s">
        <v>724</v>
      </c>
      <c r="BL146" s="10" t="s">
        <v>719</v>
      </c>
    </row>
    <row r="147" s="2" customFormat="1" ht="68" customHeight="1" spans="1:64">
      <c r="A147" s="9" t="s">
        <v>732</v>
      </c>
      <c r="B147" s="11" t="s">
        <v>733</v>
      </c>
      <c r="C147" s="11"/>
      <c r="D147" s="11"/>
      <c r="E147" s="11"/>
      <c r="F147" s="11"/>
      <c r="G147" s="11"/>
      <c r="H147" s="32"/>
      <c r="I147" s="32"/>
      <c r="J147" s="13">
        <f>J148+J149+J150</f>
        <v>1418</v>
      </c>
      <c r="K147" s="13">
        <f t="shared" ref="K147:BF147" si="252">K148+K149+K150</f>
        <v>0</v>
      </c>
      <c r="L147" s="13">
        <f>L148+L149+L150</f>
        <v>0</v>
      </c>
      <c r="M147" s="13">
        <f>M148+M149+M150</f>
        <v>1418</v>
      </c>
      <c r="N147" s="13">
        <f>N148+N149+N150</f>
        <v>0</v>
      </c>
      <c r="O147" s="44">
        <f>P147/J147*100%</f>
        <v>0.83638928067701</v>
      </c>
      <c r="P147" s="13">
        <f>P148+P149+P150</f>
        <v>1186</v>
      </c>
      <c r="Q147" s="13">
        <f>Q148+Q149+Q150</f>
        <v>780</v>
      </c>
      <c r="R147" s="13">
        <f>R148+R149+R150</f>
        <v>0</v>
      </c>
      <c r="S147" s="13">
        <f>S148+S149+S150</f>
        <v>0</v>
      </c>
      <c r="T147" s="13">
        <f>T148+T149+T150</f>
        <v>780</v>
      </c>
      <c r="U147" s="13">
        <f>U148+U149+U150</f>
        <v>0</v>
      </c>
      <c r="V147" s="13">
        <f>V148+V149+V150</f>
        <v>464</v>
      </c>
      <c r="W147" s="13">
        <f>W148+W149+W150</f>
        <v>0</v>
      </c>
      <c r="X147" s="13">
        <f>X148+X149+X150</f>
        <v>0</v>
      </c>
      <c r="Y147" s="13">
        <f>Y148+Y149+Y150</f>
        <v>464</v>
      </c>
      <c r="Z147" s="13">
        <f>Z148+Z149+Z150</f>
        <v>0</v>
      </c>
      <c r="AA147" s="13">
        <f>AA148+AA149+AA150</f>
        <v>600</v>
      </c>
      <c r="AB147" s="13">
        <f>AB148+AB149+AB150</f>
        <v>0</v>
      </c>
      <c r="AC147" s="13">
        <f>AC148+AC149+AC150</f>
        <v>0</v>
      </c>
      <c r="AD147" s="13">
        <f>AD148+AD149+AD150</f>
        <v>600</v>
      </c>
      <c r="AE147" s="13">
        <f>AE148+AE149+AE150</f>
        <v>0</v>
      </c>
      <c r="AF147" s="13">
        <f>AF148+AF149+AF150</f>
        <v>600</v>
      </c>
      <c r="AG147" s="13">
        <f>AG148+AG149+AG150</f>
        <v>0</v>
      </c>
      <c r="AH147" s="13">
        <f>AH148+AH149+AH150</f>
        <v>0</v>
      </c>
      <c r="AI147" s="13">
        <f>AI148+AI149+AI150</f>
        <v>0</v>
      </c>
      <c r="AJ147" s="13">
        <f>AJ148+AJ149+AJ150</f>
        <v>0</v>
      </c>
      <c r="AK147" s="13">
        <f>AK148+AK149+AK150</f>
        <v>0</v>
      </c>
      <c r="AL147" s="13" t="e">
        <f>AL148+AL149+AL150</f>
        <v>#VALUE!</v>
      </c>
      <c r="AM147" s="13">
        <f>AM148+AM149+AM150</f>
        <v>240</v>
      </c>
      <c r="AN147" s="13">
        <f>AN148+AN149+AN150</f>
        <v>120</v>
      </c>
      <c r="AO147" s="13">
        <f>AO148+AO149+AO150</f>
        <v>0</v>
      </c>
      <c r="AP147" s="13">
        <f>AP148+AP149+AP150</f>
        <v>120</v>
      </c>
      <c r="AQ147" s="13" t="e">
        <f>AQ148+AQ149+AQ150</f>
        <v>#VALUE!</v>
      </c>
      <c r="AR147" s="13">
        <f>AR148+AR149+AR150</f>
        <v>360</v>
      </c>
      <c r="AS147" s="13">
        <f>AS148+AS149+AS150</f>
        <v>180</v>
      </c>
      <c r="AT147" s="13">
        <f>AT148+AT149+AT150</f>
        <v>180</v>
      </c>
      <c r="AU147" s="13">
        <f>AU148+AU149+AU150</f>
        <v>0</v>
      </c>
      <c r="AV147" s="13">
        <f>AV148+AV149+AV150</f>
        <v>0</v>
      </c>
      <c r="AW147" s="13">
        <f>AW148+AW149+AW150</f>
        <v>0</v>
      </c>
      <c r="AX147" s="13">
        <f>AX148+AX149+AX150</f>
        <v>0</v>
      </c>
      <c r="AY147" s="13">
        <f>AY148+AY149+AY150</f>
        <v>0</v>
      </c>
      <c r="AZ147" s="13">
        <f>AZ148+AZ149+AZ150</f>
        <v>0</v>
      </c>
      <c r="BA147" s="13">
        <f>BA148+BA149+BA150</f>
        <v>0</v>
      </c>
      <c r="BB147" s="13">
        <f>BB148+BB149+BB150</f>
        <v>0</v>
      </c>
      <c r="BC147" s="13">
        <f>BC148+BC149+BC150</f>
        <v>0</v>
      </c>
      <c r="BD147" s="13">
        <f>BD148+BD149+BD150</f>
        <v>0</v>
      </c>
      <c r="BE147" s="13">
        <f>BE148+BE149+BE150</f>
        <v>0</v>
      </c>
      <c r="BF147" s="11"/>
      <c r="BG147" s="11"/>
      <c r="BH147" s="10"/>
      <c r="BI147" s="10"/>
      <c r="BJ147" s="59"/>
      <c r="BK147" s="60"/>
      <c r="BL147" s="60"/>
    </row>
    <row r="148" s="2" customFormat="1" ht="126" customHeight="1" spans="1:64">
      <c r="A148" s="9">
        <v>92</v>
      </c>
      <c r="B148" s="10" t="s">
        <v>734</v>
      </c>
      <c r="C148" s="10" t="s">
        <v>735</v>
      </c>
      <c r="D148" s="10" t="s">
        <v>736</v>
      </c>
      <c r="E148" s="11" t="s">
        <v>737</v>
      </c>
      <c r="F148" s="10" t="s">
        <v>738</v>
      </c>
      <c r="G148" s="10" t="s">
        <v>73</v>
      </c>
      <c r="H148" s="32" t="s">
        <v>611</v>
      </c>
      <c r="I148" s="32" t="s">
        <v>177</v>
      </c>
      <c r="J148" s="13">
        <f>K148+L148+M148+N148</f>
        <v>170</v>
      </c>
      <c r="K148" s="17">
        <v>0</v>
      </c>
      <c r="L148" s="17">
        <v>0</v>
      </c>
      <c r="M148" s="17">
        <v>170</v>
      </c>
      <c r="N148" s="17">
        <v>0</v>
      </c>
      <c r="O148" s="44">
        <f>P148/J148*100%</f>
        <v>0.9</v>
      </c>
      <c r="P148" s="17">
        <v>153</v>
      </c>
      <c r="Q148" s="13">
        <f>R148+S148+T148+U148</f>
        <v>30</v>
      </c>
      <c r="R148" s="17">
        <v>0</v>
      </c>
      <c r="S148" s="17">
        <v>0</v>
      </c>
      <c r="T148" s="17">
        <v>30</v>
      </c>
      <c r="U148" s="17">
        <v>0</v>
      </c>
      <c r="V148" s="13">
        <f>W148+X148+Y148+Z148</f>
        <v>30</v>
      </c>
      <c r="W148" s="17">
        <v>0</v>
      </c>
      <c r="X148" s="17">
        <v>0</v>
      </c>
      <c r="Y148" s="17">
        <v>30</v>
      </c>
      <c r="Z148" s="17">
        <v>0</v>
      </c>
      <c r="AA148" s="13">
        <f>AB148+AC148+AD148+AG148+AJ148+AK148</f>
        <v>100</v>
      </c>
      <c r="AB148" s="10">
        <v>0</v>
      </c>
      <c r="AC148" s="10">
        <v>0</v>
      </c>
      <c r="AD148" s="13">
        <f>AE148+AF148</f>
        <v>100</v>
      </c>
      <c r="AE148" s="10">
        <v>0</v>
      </c>
      <c r="AF148" s="10">
        <v>100</v>
      </c>
      <c r="AG148" s="13">
        <f>AH148+AI148</f>
        <v>0</v>
      </c>
      <c r="AH148" s="10">
        <v>0</v>
      </c>
      <c r="AI148" s="10">
        <v>0</v>
      </c>
      <c r="AJ148" s="10">
        <v>0</v>
      </c>
      <c r="AK148" s="10">
        <v>0</v>
      </c>
      <c r="AL148" s="10" t="s">
        <v>181</v>
      </c>
      <c r="AM148" s="13">
        <f>AN148+AO148+AP148</f>
        <v>40</v>
      </c>
      <c r="AN148" s="10">
        <v>20</v>
      </c>
      <c r="AO148" s="10">
        <v>0</v>
      </c>
      <c r="AP148" s="10">
        <v>20</v>
      </c>
      <c r="AQ148" s="10" t="s">
        <v>116</v>
      </c>
      <c r="AR148" s="13">
        <f>AS148+AT148+AU148</f>
        <v>60</v>
      </c>
      <c r="AS148" s="10">
        <v>30</v>
      </c>
      <c r="AT148" s="10">
        <v>30</v>
      </c>
      <c r="AU148" s="10">
        <v>0</v>
      </c>
      <c r="AV148" s="10"/>
      <c r="AW148" s="13">
        <f>AX148+AY148+AZ148</f>
        <v>0</v>
      </c>
      <c r="AX148" s="10">
        <v>0</v>
      </c>
      <c r="AY148" s="10">
        <v>0</v>
      </c>
      <c r="AZ148" s="10">
        <v>0</v>
      </c>
      <c r="BA148" s="10"/>
      <c r="BB148" s="13">
        <f>BC148+BD148+BE148</f>
        <v>0</v>
      </c>
      <c r="BC148" s="10">
        <v>0</v>
      </c>
      <c r="BD148" s="10">
        <v>0</v>
      </c>
      <c r="BE148" s="10">
        <v>0</v>
      </c>
      <c r="BF148" s="11" t="s">
        <v>739</v>
      </c>
      <c r="BG148" s="11" t="s">
        <v>79</v>
      </c>
      <c r="BH148" s="10" t="s">
        <v>80</v>
      </c>
      <c r="BI148" s="10" t="s">
        <v>81</v>
      </c>
      <c r="BJ148" s="59" t="s">
        <v>87</v>
      </c>
      <c r="BK148" s="10" t="s">
        <v>740</v>
      </c>
      <c r="BL148" s="10" t="s">
        <v>735</v>
      </c>
    </row>
    <row r="149" s="2" customFormat="1" ht="149" customHeight="1" spans="1:64">
      <c r="A149" s="9">
        <v>93</v>
      </c>
      <c r="B149" s="10" t="s">
        <v>741</v>
      </c>
      <c r="C149" s="10" t="s">
        <v>735</v>
      </c>
      <c r="D149" s="10" t="s">
        <v>736</v>
      </c>
      <c r="E149" s="11" t="s">
        <v>742</v>
      </c>
      <c r="F149" s="10" t="s">
        <v>522</v>
      </c>
      <c r="G149" s="10" t="s">
        <v>73</v>
      </c>
      <c r="H149" s="32" t="s">
        <v>743</v>
      </c>
      <c r="I149" s="32" t="s">
        <v>177</v>
      </c>
      <c r="J149" s="13">
        <f>K149+L149+M149+N149</f>
        <v>450</v>
      </c>
      <c r="K149" s="17">
        <v>0</v>
      </c>
      <c r="L149" s="17">
        <v>0</v>
      </c>
      <c r="M149" s="17">
        <v>450</v>
      </c>
      <c r="N149" s="17">
        <v>0</v>
      </c>
      <c r="O149" s="44">
        <f>P149/J149*100%</f>
        <v>0.7</v>
      </c>
      <c r="P149" s="17">
        <v>315</v>
      </c>
      <c r="Q149" s="13">
        <f>R149+S149+T149+U149</f>
        <v>130</v>
      </c>
      <c r="R149" s="17">
        <v>0</v>
      </c>
      <c r="S149" s="17">
        <v>0</v>
      </c>
      <c r="T149" s="17">
        <v>130</v>
      </c>
      <c r="U149" s="17">
        <v>0</v>
      </c>
      <c r="V149" s="13">
        <f>W149+X149+Y149+Z149</f>
        <v>109</v>
      </c>
      <c r="W149" s="17">
        <v>0</v>
      </c>
      <c r="X149" s="17">
        <v>0</v>
      </c>
      <c r="Y149" s="17">
        <v>109</v>
      </c>
      <c r="Z149" s="17">
        <v>0</v>
      </c>
      <c r="AA149" s="13">
        <f>AB149+AC149+AD149+AG149+AJ149+AK149</f>
        <v>250</v>
      </c>
      <c r="AB149" s="10">
        <v>0</v>
      </c>
      <c r="AC149" s="10">
        <v>0</v>
      </c>
      <c r="AD149" s="13">
        <f>AE149+AF149</f>
        <v>250</v>
      </c>
      <c r="AE149" s="10">
        <v>0</v>
      </c>
      <c r="AF149" s="10">
        <v>250</v>
      </c>
      <c r="AG149" s="13">
        <f>AH149+AI149</f>
        <v>0</v>
      </c>
      <c r="AH149" s="10">
        <v>0</v>
      </c>
      <c r="AI149" s="10">
        <v>0</v>
      </c>
      <c r="AJ149" s="10">
        <v>0</v>
      </c>
      <c r="AK149" s="10">
        <v>0</v>
      </c>
      <c r="AL149" s="10" t="s">
        <v>181</v>
      </c>
      <c r="AM149" s="13">
        <f>AN149+AO149+AP149</f>
        <v>100</v>
      </c>
      <c r="AN149" s="10">
        <v>50</v>
      </c>
      <c r="AO149" s="10">
        <v>0</v>
      </c>
      <c r="AP149" s="10">
        <v>50</v>
      </c>
      <c r="AQ149" s="10" t="s">
        <v>116</v>
      </c>
      <c r="AR149" s="13">
        <f>AS149+AT149+AU149</f>
        <v>150</v>
      </c>
      <c r="AS149" s="10">
        <v>100</v>
      </c>
      <c r="AT149" s="10">
        <v>50</v>
      </c>
      <c r="AU149" s="10">
        <v>0</v>
      </c>
      <c r="AV149" s="10"/>
      <c r="AW149" s="13">
        <f>AX149+AY149+AZ149</f>
        <v>0</v>
      </c>
      <c r="AX149" s="10">
        <v>0</v>
      </c>
      <c r="AY149" s="10">
        <v>0</v>
      </c>
      <c r="AZ149" s="10">
        <v>0</v>
      </c>
      <c r="BA149" s="10"/>
      <c r="BB149" s="13">
        <f>BC149+BD149+BE149</f>
        <v>0</v>
      </c>
      <c r="BC149" s="10">
        <v>0</v>
      </c>
      <c r="BD149" s="10">
        <v>0</v>
      </c>
      <c r="BE149" s="10">
        <v>0</v>
      </c>
      <c r="BF149" s="11" t="s">
        <v>744</v>
      </c>
      <c r="BG149" s="11" t="s">
        <v>79</v>
      </c>
      <c r="BH149" s="10" t="s">
        <v>80</v>
      </c>
      <c r="BI149" s="10" t="s">
        <v>81</v>
      </c>
      <c r="BJ149" s="59" t="s">
        <v>745</v>
      </c>
      <c r="BK149" s="10" t="s">
        <v>740</v>
      </c>
      <c r="BL149" s="10" t="s">
        <v>735</v>
      </c>
    </row>
    <row r="150" s="2" customFormat="1" ht="164" customHeight="1" spans="1:64">
      <c r="A150" s="9">
        <v>94</v>
      </c>
      <c r="B150" s="10" t="s">
        <v>746</v>
      </c>
      <c r="C150" s="10" t="s">
        <v>735</v>
      </c>
      <c r="D150" s="10" t="s">
        <v>736</v>
      </c>
      <c r="E150" s="11" t="s">
        <v>747</v>
      </c>
      <c r="F150" s="10" t="s">
        <v>522</v>
      </c>
      <c r="G150" s="10" t="s">
        <v>73</v>
      </c>
      <c r="H150" s="32" t="s">
        <v>547</v>
      </c>
      <c r="I150" s="32" t="s">
        <v>177</v>
      </c>
      <c r="J150" s="13">
        <f>K150+L150+M150+N150</f>
        <v>798</v>
      </c>
      <c r="K150" s="17">
        <v>0</v>
      </c>
      <c r="L150" s="17">
        <v>0</v>
      </c>
      <c r="M150" s="17">
        <v>798</v>
      </c>
      <c r="N150" s="17">
        <v>0</v>
      </c>
      <c r="O150" s="44">
        <f>P150/J150*100%</f>
        <v>0.899749373433584</v>
      </c>
      <c r="P150" s="17">
        <v>718</v>
      </c>
      <c r="Q150" s="13">
        <f>R150+S150+T150+U150</f>
        <v>620</v>
      </c>
      <c r="R150" s="17">
        <v>0</v>
      </c>
      <c r="S150" s="17">
        <v>0</v>
      </c>
      <c r="T150" s="17">
        <v>620</v>
      </c>
      <c r="U150" s="17">
        <v>0</v>
      </c>
      <c r="V150" s="13">
        <f>W150+X150+Y150+Z150</f>
        <v>325</v>
      </c>
      <c r="W150" s="17">
        <v>0</v>
      </c>
      <c r="X150" s="17">
        <v>0</v>
      </c>
      <c r="Y150" s="17">
        <v>325</v>
      </c>
      <c r="Z150" s="17">
        <v>0</v>
      </c>
      <c r="AA150" s="13">
        <f>AB150+AC150+AD150+AG150+AJ150+AK150</f>
        <v>250</v>
      </c>
      <c r="AB150" s="10">
        <v>0</v>
      </c>
      <c r="AC150" s="10">
        <v>0</v>
      </c>
      <c r="AD150" s="13">
        <f>AE150+AF150</f>
        <v>250</v>
      </c>
      <c r="AE150" s="10">
        <v>0</v>
      </c>
      <c r="AF150" s="10">
        <v>250</v>
      </c>
      <c r="AG150" s="13">
        <f>AH150+AI150</f>
        <v>0</v>
      </c>
      <c r="AH150" s="10">
        <v>0</v>
      </c>
      <c r="AI150" s="10">
        <v>0</v>
      </c>
      <c r="AJ150" s="10">
        <v>0</v>
      </c>
      <c r="AK150" s="10">
        <v>0</v>
      </c>
      <c r="AL150" s="10" t="s">
        <v>181</v>
      </c>
      <c r="AM150" s="13">
        <f>AN150+AO150+AP150</f>
        <v>100</v>
      </c>
      <c r="AN150" s="10">
        <v>50</v>
      </c>
      <c r="AO150" s="10">
        <v>0</v>
      </c>
      <c r="AP150" s="10">
        <v>50</v>
      </c>
      <c r="AQ150" s="10" t="s">
        <v>116</v>
      </c>
      <c r="AR150" s="13">
        <f>AS150+AT150+AU150</f>
        <v>150</v>
      </c>
      <c r="AS150" s="10">
        <v>50</v>
      </c>
      <c r="AT150" s="10">
        <v>100</v>
      </c>
      <c r="AU150" s="10">
        <v>0</v>
      </c>
      <c r="AV150" s="10"/>
      <c r="AW150" s="13">
        <f>AX150+AY150+AZ150</f>
        <v>0</v>
      </c>
      <c r="AX150" s="10">
        <v>0</v>
      </c>
      <c r="AY150" s="10">
        <v>0</v>
      </c>
      <c r="AZ150" s="10">
        <v>0</v>
      </c>
      <c r="BA150" s="10"/>
      <c r="BB150" s="13">
        <f>BC150+BD150+BE150</f>
        <v>0</v>
      </c>
      <c r="BC150" s="10">
        <v>0</v>
      </c>
      <c r="BD150" s="10">
        <v>0</v>
      </c>
      <c r="BE150" s="10">
        <v>0</v>
      </c>
      <c r="BF150" s="11" t="s">
        <v>243</v>
      </c>
      <c r="BG150" s="11" t="s">
        <v>79</v>
      </c>
      <c r="BH150" s="10" t="s">
        <v>80</v>
      </c>
      <c r="BI150" s="10" t="s">
        <v>81</v>
      </c>
      <c r="BJ150" s="59" t="s">
        <v>748</v>
      </c>
      <c r="BK150" s="10" t="s">
        <v>740</v>
      </c>
      <c r="BL150" s="10" t="s">
        <v>735</v>
      </c>
    </row>
    <row r="151" s="2" customFormat="1" ht="68" customHeight="1" spans="1:64">
      <c r="A151" s="9" t="s">
        <v>749</v>
      </c>
      <c r="B151" s="11" t="s">
        <v>750</v>
      </c>
      <c r="C151" s="11"/>
      <c r="D151" s="11"/>
      <c r="E151" s="11"/>
      <c r="F151" s="11"/>
      <c r="G151" s="11"/>
      <c r="H151" s="9"/>
      <c r="I151" s="9"/>
      <c r="J151" s="13">
        <f>J152+J153</f>
        <v>600</v>
      </c>
      <c r="K151" s="13">
        <f t="shared" ref="K151:BF151" si="253">K152+K153</f>
        <v>0</v>
      </c>
      <c r="L151" s="13">
        <f>L152+L153</f>
        <v>0</v>
      </c>
      <c r="M151" s="13">
        <f>M152+M153</f>
        <v>600</v>
      </c>
      <c r="N151" s="13">
        <f>N152+N153</f>
        <v>0</v>
      </c>
      <c r="O151" s="44">
        <f>P151/J151*100%</f>
        <v>0.825</v>
      </c>
      <c r="P151" s="13">
        <f>P152+P153</f>
        <v>495</v>
      </c>
      <c r="Q151" s="13">
        <f>Q152+Q153</f>
        <v>120</v>
      </c>
      <c r="R151" s="13">
        <f>R152+R153</f>
        <v>0</v>
      </c>
      <c r="S151" s="13">
        <f>S152+S153</f>
        <v>0</v>
      </c>
      <c r="T151" s="13">
        <f>T152+T153</f>
        <v>120</v>
      </c>
      <c r="U151" s="13">
        <f>U152+U153</f>
        <v>0</v>
      </c>
      <c r="V151" s="13">
        <f>V152+V153</f>
        <v>50</v>
      </c>
      <c r="W151" s="13">
        <f>W152+W153</f>
        <v>0</v>
      </c>
      <c r="X151" s="13">
        <f>X152+X153</f>
        <v>0</v>
      </c>
      <c r="Y151" s="13">
        <f>Y152+Y153</f>
        <v>50</v>
      </c>
      <c r="Z151" s="13">
        <f>Z152+Z153</f>
        <v>0</v>
      </c>
      <c r="AA151" s="13">
        <f>AA152+AA153</f>
        <v>400</v>
      </c>
      <c r="AB151" s="13">
        <f>AB152+AB153</f>
        <v>0</v>
      </c>
      <c r="AC151" s="13">
        <f>AC152+AC153</f>
        <v>0</v>
      </c>
      <c r="AD151" s="13">
        <f>AD152+AD153</f>
        <v>400</v>
      </c>
      <c r="AE151" s="13">
        <f>AE152+AE153</f>
        <v>0</v>
      </c>
      <c r="AF151" s="13">
        <f>AF152+AF153</f>
        <v>400</v>
      </c>
      <c r="AG151" s="13">
        <f>AG152+AG153</f>
        <v>0</v>
      </c>
      <c r="AH151" s="13">
        <f>AH152+AH153</f>
        <v>0</v>
      </c>
      <c r="AI151" s="13">
        <f>AI152+AI153</f>
        <v>0</v>
      </c>
      <c r="AJ151" s="13">
        <f>AJ152+AJ153</f>
        <v>0</v>
      </c>
      <c r="AK151" s="13">
        <f>AK152+AK153</f>
        <v>0</v>
      </c>
      <c r="AL151" s="13" t="e">
        <f>AL152+AL153</f>
        <v>#VALUE!</v>
      </c>
      <c r="AM151" s="13">
        <f>AM152+AM153</f>
        <v>200</v>
      </c>
      <c r="AN151" s="13">
        <f>AN152+AN153</f>
        <v>100</v>
      </c>
      <c r="AO151" s="13">
        <f>AO152+AO153</f>
        <v>0</v>
      </c>
      <c r="AP151" s="13">
        <f>AP152+AP153</f>
        <v>100</v>
      </c>
      <c r="AQ151" s="13" t="e">
        <f>AQ152+AQ153</f>
        <v>#VALUE!</v>
      </c>
      <c r="AR151" s="13">
        <f>AR152+AR153</f>
        <v>200</v>
      </c>
      <c r="AS151" s="13">
        <f>AS152+AS153</f>
        <v>100</v>
      </c>
      <c r="AT151" s="13">
        <f>AT152+AT153</f>
        <v>100</v>
      </c>
      <c r="AU151" s="13">
        <f>AU152+AU153</f>
        <v>0</v>
      </c>
      <c r="AV151" s="13">
        <f>AV152+AV153</f>
        <v>0</v>
      </c>
      <c r="AW151" s="13">
        <f>AW152+AW153</f>
        <v>0</v>
      </c>
      <c r="AX151" s="13">
        <f>AX152+AX153</f>
        <v>0</v>
      </c>
      <c r="AY151" s="13">
        <f>AY152+AY153</f>
        <v>0</v>
      </c>
      <c r="AZ151" s="13">
        <f>AZ152+AZ153</f>
        <v>0</v>
      </c>
      <c r="BA151" s="13">
        <f>BA152+BA153</f>
        <v>0</v>
      </c>
      <c r="BB151" s="13">
        <f>BB152+BB153</f>
        <v>0</v>
      </c>
      <c r="BC151" s="13">
        <f>BC152+BC153</f>
        <v>0</v>
      </c>
      <c r="BD151" s="13">
        <f>BD152+BD153</f>
        <v>0</v>
      </c>
      <c r="BE151" s="13">
        <f>BE152+BE153</f>
        <v>0</v>
      </c>
      <c r="BF151" s="11"/>
      <c r="BG151" s="11"/>
      <c r="BH151" s="10"/>
      <c r="BI151" s="10"/>
      <c r="BJ151" s="59"/>
      <c r="BK151" s="60"/>
      <c r="BL151" s="60"/>
    </row>
    <row r="152" s="2" customFormat="1" ht="135" customHeight="1" spans="1:64">
      <c r="A152" s="9">
        <v>95</v>
      </c>
      <c r="B152" s="10" t="s">
        <v>751</v>
      </c>
      <c r="C152" s="10" t="s">
        <v>752</v>
      </c>
      <c r="D152" s="10" t="s">
        <v>753</v>
      </c>
      <c r="E152" s="11" t="s">
        <v>754</v>
      </c>
      <c r="F152" s="10" t="s">
        <v>755</v>
      </c>
      <c r="G152" s="10" t="s">
        <v>73</v>
      </c>
      <c r="H152" s="32" t="s">
        <v>355</v>
      </c>
      <c r="I152" s="32" t="s">
        <v>177</v>
      </c>
      <c r="J152" s="13">
        <f t="shared" ref="J152:J158" si="254">K152+L152+M152+N152</f>
        <v>300</v>
      </c>
      <c r="K152" s="10">
        <v>0</v>
      </c>
      <c r="L152" s="10">
        <v>0</v>
      </c>
      <c r="M152" s="10">
        <v>300</v>
      </c>
      <c r="N152" s="10">
        <v>0</v>
      </c>
      <c r="O152" s="44">
        <f>P152/J152*100%</f>
        <v>0.95</v>
      </c>
      <c r="P152" s="10">
        <v>285</v>
      </c>
      <c r="Q152" s="13">
        <f t="shared" ref="Q152:Q158" si="255">R152+S152+T152+U152</f>
        <v>50</v>
      </c>
      <c r="R152" s="10">
        <v>0</v>
      </c>
      <c r="S152" s="10">
        <v>0</v>
      </c>
      <c r="T152" s="10">
        <v>50</v>
      </c>
      <c r="U152" s="10">
        <v>0</v>
      </c>
      <c r="V152" s="13">
        <f t="shared" ref="V152:V158" si="256">W152+X152+Y152+Z152</f>
        <v>50</v>
      </c>
      <c r="W152" s="10">
        <v>0</v>
      </c>
      <c r="X152" s="10">
        <v>0</v>
      </c>
      <c r="Y152" s="10">
        <v>50</v>
      </c>
      <c r="Z152" s="10">
        <v>0</v>
      </c>
      <c r="AA152" s="13">
        <f t="shared" ref="AA152:AA158" si="257">AB152+AC152+AD152+AG152+AJ152+AK152</f>
        <v>200</v>
      </c>
      <c r="AB152" s="10">
        <v>0</v>
      </c>
      <c r="AC152" s="10">
        <v>0</v>
      </c>
      <c r="AD152" s="13">
        <f t="shared" ref="AD152:AD158" si="258">AE152+AF152</f>
        <v>200</v>
      </c>
      <c r="AE152" s="10">
        <v>0</v>
      </c>
      <c r="AF152" s="10">
        <v>200</v>
      </c>
      <c r="AG152" s="13">
        <f t="shared" ref="AG152:AG158" si="259">AH152+AI152</f>
        <v>0</v>
      </c>
      <c r="AH152" s="10">
        <v>0</v>
      </c>
      <c r="AI152" s="10">
        <v>0</v>
      </c>
      <c r="AJ152" s="10">
        <v>0</v>
      </c>
      <c r="AK152" s="10">
        <v>0</v>
      </c>
      <c r="AL152" s="10" t="s">
        <v>181</v>
      </c>
      <c r="AM152" s="13">
        <f t="shared" ref="AM152:AM158" si="260">AN152+AO152+AP152</f>
        <v>100</v>
      </c>
      <c r="AN152" s="10">
        <v>50</v>
      </c>
      <c r="AO152" s="10">
        <v>0</v>
      </c>
      <c r="AP152" s="10">
        <v>50</v>
      </c>
      <c r="AQ152" s="10" t="s">
        <v>116</v>
      </c>
      <c r="AR152" s="13">
        <f t="shared" ref="AR152:AR158" si="261">AS152+AT152+AU152</f>
        <v>100</v>
      </c>
      <c r="AS152" s="10">
        <v>50</v>
      </c>
      <c r="AT152" s="10">
        <v>50</v>
      </c>
      <c r="AU152" s="10">
        <v>0</v>
      </c>
      <c r="AV152" s="10"/>
      <c r="AW152" s="13">
        <f t="shared" ref="AW152:AW158" si="262">AX152+AY152+AZ152</f>
        <v>0</v>
      </c>
      <c r="AX152" s="10">
        <v>0</v>
      </c>
      <c r="AY152" s="10">
        <v>0</v>
      </c>
      <c r="AZ152" s="10">
        <v>0</v>
      </c>
      <c r="BA152" s="10"/>
      <c r="BB152" s="13">
        <f t="shared" ref="BB152:BB158" si="263">BC152+BD152+BE152</f>
        <v>0</v>
      </c>
      <c r="BC152" s="10">
        <v>0</v>
      </c>
      <c r="BD152" s="10">
        <v>0</v>
      </c>
      <c r="BE152" s="10">
        <v>0</v>
      </c>
      <c r="BF152" s="11" t="s">
        <v>658</v>
      </c>
      <c r="BG152" s="11" t="s">
        <v>79</v>
      </c>
      <c r="BH152" s="10" t="s">
        <v>80</v>
      </c>
      <c r="BI152" s="10" t="s">
        <v>81</v>
      </c>
      <c r="BJ152" s="59" t="s">
        <v>87</v>
      </c>
      <c r="BK152" s="10" t="s">
        <v>756</v>
      </c>
      <c r="BL152" s="10" t="s">
        <v>752</v>
      </c>
    </row>
    <row r="153" s="2" customFormat="1" ht="126" customHeight="1" spans="1:64">
      <c r="A153" s="9">
        <v>96</v>
      </c>
      <c r="B153" s="10" t="s">
        <v>757</v>
      </c>
      <c r="C153" s="10" t="s">
        <v>752</v>
      </c>
      <c r="D153" s="10" t="s">
        <v>753</v>
      </c>
      <c r="E153" s="11" t="s">
        <v>758</v>
      </c>
      <c r="F153" s="10" t="s">
        <v>759</v>
      </c>
      <c r="G153" s="10" t="s">
        <v>73</v>
      </c>
      <c r="H153" s="32" t="s">
        <v>115</v>
      </c>
      <c r="I153" s="32" t="s">
        <v>177</v>
      </c>
      <c r="J153" s="13">
        <f>K153+L153+M153+N153</f>
        <v>300</v>
      </c>
      <c r="K153" s="10">
        <v>0</v>
      </c>
      <c r="L153" s="10">
        <v>0</v>
      </c>
      <c r="M153" s="10">
        <v>300</v>
      </c>
      <c r="N153" s="10">
        <v>0</v>
      </c>
      <c r="O153" s="44">
        <f>P153/J153*100%</f>
        <v>0.7</v>
      </c>
      <c r="P153" s="10">
        <v>210</v>
      </c>
      <c r="Q153" s="13">
        <f>R153+S153+T153+U153</f>
        <v>70</v>
      </c>
      <c r="R153" s="10">
        <v>0</v>
      </c>
      <c r="S153" s="10">
        <v>0</v>
      </c>
      <c r="T153" s="10">
        <v>70</v>
      </c>
      <c r="U153" s="10">
        <v>0</v>
      </c>
      <c r="V153" s="13">
        <f>W153+X153+Y153+Z153</f>
        <v>0</v>
      </c>
      <c r="W153" s="10">
        <v>0</v>
      </c>
      <c r="X153" s="10">
        <v>0</v>
      </c>
      <c r="Y153" s="10">
        <v>0</v>
      </c>
      <c r="Z153" s="10">
        <v>0</v>
      </c>
      <c r="AA153" s="13">
        <f>AB153+AC153+AD153+AG153+AJ153+AK153</f>
        <v>200</v>
      </c>
      <c r="AB153" s="10">
        <v>0</v>
      </c>
      <c r="AC153" s="10">
        <v>0</v>
      </c>
      <c r="AD153" s="13">
        <f>AE153+AF153</f>
        <v>200</v>
      </c>
      <c r="AE153" s="10">
        <v>0</v>
      </c>
      <c r="AF153" s="10">
        <v>200</v>
      </c>
      <c r="AG153" s="13">
        <f>AH153+AI153</f>
        <v>0</v>
      </c>
      <c r="AH153" s="10">
        <v>0</v>
      </c>
      <c r="AI153" s="10">
        <v>0</v>
      </c>
      <c r="AJ153" s="10">
        <v>0</v>
      </c>
      <c r="AK153" s="10">
        <v>0</v>
      </c>
      <c r="AL153" s="10" t="s">
        <v>181</v>
      </c>
      <c r="AM153" s="13">
        <f>AN153+AO153+AP153</f>
        <v>100</v>
      </c>
      <c r="AN153" s="10">
        <v>50</v>
      </c>
      <c r="AO153" s="10">
        <v>0</v>
      </c>
      <c r="AP153" s="10">
        <v>50</v>
      </c>
      <c r="AQ153" s="10" t="s">
        <v>116</v>
      </c>
      <c r="AR153" s="13">
        <f>AS153+AT153+AU153</f>
        <v>100</v>
      </c>
      <c r="AS153" s="10">
        <v>50</v>
      </c>
      <c r="AT153" s="10">
        <v>50</v>
      </c>
      <c r="AU153" s="10">
        <v>0</v>
      </c>
      <c r="AV153" s="10"/>
      <c r="AW153" s="13">
        <f>AX153+AY153+AZ153</f>
        <v>0</v>
      </c>
      <c r="AX153" s="10">
        <v>0</v>
      </c>
      <c r="AY153" s="10">
        <v>0</v>
      </c>
      <c r="AZ153" s="10">
        <v>0</v>
      </c>
      <c r="BA153" s="10"/>
      <c r="BB153" s="13">
        <f>BC153+BD153+BE153</f>
        <v>0</v>
      </c>
      <c r="BC153" s="10">
        <v>0</v>
      </c>
      <c r="BD153" s="10">
        <v>0</v>
      </c>
      <c r="BE153" s="10">
        <v>0</v>
      </c>
      <c r="BF153" s="11" t="s">
        <v>358</v>
      </c>
      <c r="BG153" s="11" t="s">
        <v>79</v>
      </c>
      <c r="BH153" s="10" t="s">
        <v>80</v>
      </c>
      <c r="BI153" s="10" t="s">
        <v>81</v>
      </c>
      <c r="BJ153" s="59" t="s">
        <v>760</v>
      </c>
      <c r="BK153" s="10" t="s">
        <v>756</v>
      </c>
      <c r="BL153" s="10" t="s">
        <v>752</v>
      </c>
    </row>
    <row r="154" s="2" customFormat="1" ht="68" customHeight="1" spans="1:64">
      <c r="A154" s="9" t="s">
        <v>761</v>
      </c>
      <c r="B154" s="11" t="s">
        <v>762</v>
      </c>
      <c r="C154" s="11"/>
      <c r="D154" s="11"/>
      <c r="E154" s="11"/>
      <c r="F154" s="11"/>
      <c r="G154" s="11"/>
      <c r="H154" s="32"/>
      <c r="I154" s="32"/>
      <c r="J154" s="13">
        <f>J155+J156+J157+J158</f>
        <v>3347</v>
      </c>
      <c r="K154" s="13">
        <f t="shared" ref="K154:BF154" si="264">K155+K156+K157+K158</f>
        <v>0</v>
      </c>
      <c r="L154" s="13">
        <f>L155+L156+L157+L158</f>
        <v>0</v>
      </c>
      <c r="M154" s="13">
        <f>M155+M156+M157+M158</f>
        <v>3347</v>
      </c>
      <c r="N154" s="13">
        <f>N155+N156+N157+N158</f>
        <v>0</v>
      </c>
      <c r="O154" s="44">
        <f>P154/J154*100%</f>
        <v>0.583806393785479</v>
      </c>
      <c r="P154" s="13">
        <f>P155+P156+P157+P158</f>
        <v>1954</v>
      </c>
      <c r="Q154" s="13">
        <f>Q155+Q156+Q157+Q158</f>
        <v>1319</v>
      </c>
      <c r="R154" s="13">
        <f>R155+R156+R157+R158</f>
        <v>0</v>
      </c>
      <c r="S154" s="13">
        <f>S155+S156+S157+S158</f>
        <v>0</v>
      </c>
      <c r="T154" s="13">
        <f>T155+T156+T157+T158</f>
        <v>1319</v>
      </c>
      <c r="U154" s="13">
        <f>U155+U156+U157+U158</f>
        <v>0</v>
      </c>
      <c r="V154" s="13">
        <f>V155+V156+V157+V158</f>
        <v>1224</v>
      </c>
      <c r="W154" s="13">
        <f>W155+W156+W157+W158</f>
        <v>0</v>
      </c>
      <c r="X154" s="13">
        <f>X155+X156+X157+X158</f>
        <v>0</v>
      </c>
      <c r="Y154" s="13">
        <f>Y155+Y156+Y157+Y158</f>
        <v>1224</v>
      </c>
      <c r="Z154" s="13">
        <f>Z155+Z156+Z157+Z158</f>
        <v>0</v>
      </c>
      <c r="AA154" s="13">
        <f>AA155+AA156+AA157+AA158</f>
        <v>900</v>
      </c>
      <c r="AB154" s="13">
        <f>AB155+AB156+AB157+AB158</f>
        <v>0</v>
      </c>
      <c r="AC154" s="13">
        <f>AC155+AC156+AC157+AC158</f>
        <v>0</v>
      </c>
      <c r="AD154" s="13">
        <f>AD155+AD156+AD157+AD158</f>
        <v>400</v>
      </c>
      <c r="AE154" s="13">
        <f>AE155+AE156+AE157+AE158</f>
        <v>0</v>
      </c>
      <c r="AF154" s="13">
        <f>AF155+AF156+AF157+AF158</f>
        <v>400</v>
      </c>
      <c r="AG154" s="13">
        <f>AG155+AG156+AG157+AG158</f>
        <v>500</v>
      </c>
      <c r="AH154" s="13">
        <f>AH155+AH156+AH157+AH158</f>
        <v>500</v>
      </c>
      <c r="AI154" s="13">
        <f>AI155+AI156+AI157+AI158</f>
        <v>0</v>
      </c>
      <c r="AJ154" s="13">
        <f>AJ155+AJ156+AJ157+AJ158</f>
        <v>0</v>
      </c>
      <c r="AK154" s="13">
        <f>AK155+AK156+AK157+AK158</f>
        <v>0</v>
      </c>
      <c r="AL154" s="13" t="e">
        <f>AL155+AL156+AL157+AL158</f>
        <v>#VALUE!</v>
      </c>
      <c r="AM154" s="13">
        <f>AM155+AM156+AM157+AM158</f>
        <v>505</v>
      </c>
      <c r="AN154" s="13">
        <f>AN155+AN156+AN157+AN158</f>
        <v>140</v>
      </c>
      <c r="AO154" s="13">
        <f>AO155+AO156+AO157+AO158</f>
        <v>0</v>
      </c>
      <c r="AP154" s="13">
        <f>AP155+AP156+AP157+AP158</f>
        <v>365</v>
      </c>
      <c r="AQ154" s="13" t="e">
        <f>AQ155+AQ156+AQ157+AQ158</f>
        <v>#VALUE!</v>
      </c>
      <c r="AR154" s="13">
        <f>AR155+AR156+AR157+AR158</f>
        <v>395</v>
      </c>
      <c r="AS154" s="13">
        <f>AS155+AS156+AS157+AS158</f>
        <v>200</v>
      </c>
      <c r="AT154" s="13">
        <f>AT155+AT156+AT157+AT158</f>
        <v>195</v>
      </c>
      <c r="AU154" s="13">
        <f>AU155+AU156+AU157+AU158</f>
        <v>0</v>
      </c>
      <c r="AV154" s="13">
        <f>AV155+AV156+AV157+AV158</f>
        <v>0</v>
      </c>
      <c r="AW154" s="13">
        <f>AW155+AW156+AW157+AW158</f>
        <v>0</v>
      </c>
      <c r="AX154" s="13">
        <f>AX155+AX156+AX157+AX158</f>
        <v>0</v>
      </c>
      <c r="AY154" s="13">
        <f>AY155+AY156+AY157+AY158</f>
        <v>0</v>
      </c>
      <c r="AZ154" s="13">
        <f>AZ155+AZ156+AZ157+AZ158</f>
        <v>0</v>
      </c>
      <c r="BA154" s="13">
        <f>BA155+BA156+BA157+BA158</f>
        <v>0</v>
      </c>
      <c r="BB154" s="13">
        <f>BB155+BB156+BB157+BB158</f>
        <v>0</v>
      </c>
      <c r="BC154" s="13">
        <f>BC155+BC156+BC157+BC158</f>
        <v>0</v>
      </c>
      <c r="BD154" s="13">
        <f>BD155+BD156+BD157+BD158</f>
        <v>0</v>
      </c>
      <c r="BE154" s="13">
        <f>BE155+BE156+BE157+BE158</f>
        <v>0</v>
      </c>
      <c r="BF154" s="11"/>
      <c r="BG154" s="11"/>
      <c r="BH154" s="10"/>
      <c r="BI154" s="10"/>
      <c r="BJ154" s="59"/>
      <c r="BK154" s="60"/>
      <c r="BL154" s="60"/>
    </row>
    <row r="155" s="2" customFormat="1" ht="128" customHeight="1" spans="1:64">
      <c r="A155" s="9">
        <v>97</v>
      </c>
      <c r="B155" s="10" t="s">
        <v>763</v>
      </c>
      <c r="C155" s="10" t="s">
        <v>764</v>
      </c>
      <c r="D155" s="10" t="s">
        <v>765</v>
      </c>
      <c r="E155" s="11" t="s">
        <v>766</v>
      </c>
      <c r="F155" s="10" t="s">
        <v>767</v>
      </c>
      <c r="G155" s="10" t="s">
        <v>73</v>
      </c>
      <c r="H155" s="32" t="s">
        <v>768</v>
      </c>
      <c r="I155" s="32" t="s">
        <v>177</v>
      </c>
      <c r="J155" s="13">
        <f>K155+L155+M155+N155</f>
        <v>122</v>
      </c>
      <c r="K155" s="17">
        <v>0</v>
      </c>
      <c r="L155" s="17">
        <v>0</v>
      </c>
      <c r="M155" s="17">
        <v>122</v>
      </c>
      <c r="N155" s="17">
        <v>0</v>
      </c>
      <c r="O155" s="44">
        <f>P155/J155*100%</f>
        <v>0.139344262295082</v>
      </c>
      <c r="P155" s="17">
        <v>17</v>
      </c>
      <c r="Q155" s="13">
        <f>R155+S155+T155+U155</f>
        <v>0</v>
      </c>
      <c r="R155" s="17">
        <v>0</v>
      </c>
      <c r="S155" s="17">
        <v>0</v>
      </c>
      <c r="T155" s="17">
        <v>0</v>
      </c>
      <c r="U155" s="17">
        <v>0</v>
      </c>
      <c r="V155" s="13">
        <f>W155+X155+Y155+Z155</f>
        <v>0</v>
      </c>
      <c r="W155" s="17">
        <v>0</v>
      </c>
      <c r="X155" s="17">
        <v>0</v>
      </c>
      <c r="Y155" s="17">
        <v>0</v>
      </c>
      <c r="Z155" s="17">
        <v>0</v>
      </c>
      <c r="AA155" s="13">
        <f>AB155+AC155+AD155+AG155+AJ155+AK155</f>
        <v>100</v>
      </c>
      <c r="AB155" s="10">
        <v>0</v>
      </c>
      <c r="AC155" s="10">
        <v>0</v>
      </c>
      <c r="AD155" s="13">
        <f>AE155+AF155</f>
        <v>100</v>
      </c>
      <c r="AE155" s="10">
        <v>0</v>
      </c>
      <c r="AF155" s="10">
        <v>100</v>
      </c>
      <c r="AG155" s="13">
        <f>AH155+AI155</f>
        <v>0</v>
      </c>
      <c r="AH155" s="10">
        <v>0</v>
      </c>
      <c r="AI155" s="10">
        <v>0</v>
      </c>
      <c r="AJ155" s="10">
        <v>0</v>
      </c>
      <c r="AK155" s="10">
        <v>0</v>
      </c>
      <c r="AL155" s="10" t="s">
        <v>769</v>
      </c>
      <c r="AM155" s="13">
        <f>AN155+AO155+AP155</f>
        <v>55</v>
      </c>
      <c r="AN155" s="10">
        <v>10</v>
      </c>
      <c r="AO155" s="10">
        <v>0</v>
      </c>
      <c r="AP155" s="10">
        <v>45</v>
      </c>
      <c r="AQ155" s="10" t="s">
        <v>116</v>
      </c>
      <c r="AR155" s="13">
        <f>AS155+AT155+AU155</f>
        <v>45</v>
      </c>
      <c r="AS155" s="10">
        <v>25</v>
      </c>
      <c r="AT155" s="10">
        <v>20</v>
      </c>
      <c r="AU155" s="10">
        <v>0</v>
      </c>
      <c r="AV155" s="10"/>
      <c r="AW155" s="13">
        <f>AX155+AY155+AZ155</f>
        <v>0</v>
      </c>
      <c r="AX155" s="10">
        <v>0</v>
      </c>
      <c r="AY155" s="10">
        <v>0</v>
      </c>
      <c r="AZ155" s="10">
        <v>0</v>
      </c>
      <c r="BA155" s="10"/>
      <c r="BB155" s="13">
        <f>BC155+BD155+BE155</f>
        <v>0</v>
      </c>
      <c r="BC155" s="10">
        <v>0</v>
      </c>
      <c r="BD155" s="10">
        <v>0</v>
      </c>
      <c r="BE155" s="10">
        <v>0</v>
      </c>
      <c r="BF155" s="11" t="s">
        <v>770</v>
      </c>
      <c r="BG155" s="11" t="s">
        <v>771</v>
      </c>
      <c r="BH155" s="10" t="s">
        <v>80</v>
      </c>
      <c r="BI155" s="10" t="s">
        <v>81</v>
      </c>
      <c r="BJ155" s="59" t="s">
        <v>87</v>
      </c>
      <c r="BK155" s="10" t="s">
        <v>772</v>
      </c>
      <c r="BL155" s="10" t="s">
        <v>764</v>
      </c>
    </row>
    <row r="156" s="2" customFormat="1" ht="142" customHeight="1" spans="1:64">
      <c r="A156" s="9">
        <v>98</v>
      </c>
      <c r="B156" s="10" t="s">
        <v>773</v>
      </c>
      <c r="C156" s="10" t="s">
        <v>764</v>
      </c>
      <c r="D156" s="10" t="s">
        <v>765</v>
      </c>
      <c r="E156" s="11" t="s">
        <v>774</v>
      </c>
      <c r="F156" s="10" t="s">
        <v>775</v>
      </c>
      <c r="G156" s="10" t="s">
        <v>73</v>
      </c>
      <c r="H156" s="32" t="s">
        <v>768</v>
      </c>
      <c r="I156" s="32" t="s">
        <v>177</v>
      </c>
      <c r="J156" s="13">
        <f>K156+L156+M156+N156</f>
        <v>143</v>
      </c>
      <c r="K156" s="17">
        <v>0</v>
      </c>
      <c r="L156" s="17">
        <v>0</v>
      </c>
      <c r="M156" s="17">
        <v>143</v>
      </c>
      <c r="N156" s="17">
        <v>0</v>
      </c>
      <c r="O156" s="44">
        <f>P156/J156*100%</f>
        <v>0.671328671328671</v>
      </c>
      <c r="P156" s="17">
        <v>96</v>
      </c>
      <c r="Q156" s="13">
        <f>R156+S156+T156+U156</f>
        <v>0</v>
      </c>
      <c r="R156" s="17">
        <v>0</v>
      </c>
      <c r="S156" s="17">
        <v>0</v>
      </c>
      <c r="T156" s="17">
        <v>0</v>
      </c>
      <c r="U156" s="17">
        <v>0</v>
      </c>
      <c r="V156" s="13">
        <f>W156+X156+Y156+Z156</f>
        <v>0</v>
      </c>
      <c r="W156" s="17">
        <v>0</v>
      </c>
      <c r="X156" s="17">
        <v>0</v>
      </c>
      <c r="Y156" s="17">
        <v>0</v>
      </c>
      <c r="Z156" s="17">
        <v>0</v>
      </c>
      <c r="AA156" s="13">
        <f>AB156+AC156+AD156+AG156+AJ156+AK156</f>
        <v>100</v>
      </c>
      <c r="AB156" s="10">
        <v>0</v>
      </c>
      <c r="AC156" s="10">
        <v>0</v>
      </c>
      <c r="AD156" s="13">
        <f>AE156+AF156</f>
        <v>100</v>
      </c>
      <c r="AE156" s="10">
        <v>0</v>
      </c>
      <c r="AF156" s="10">
        <v>100</v>
      </c>
      <c r="AG156" s="13">
        <f>AH156+AI156</f>
        <v>0</v>
      </c>
      <c r="AH156" s="10">
        <v>0</v>
      </c>
      <c r="AI156" s="10">
        <v>0</v>
      </c>
      <c r="AJ156" s="10">
        <v>0</v>
      </c>
      <c r="AK156" s="10">
        <v>0</v>
      </c>
      <c r="AL156" s="10" t="s">
        <v>181</v>
      </c>
      <c r="AM156" s="13">
        <f>AN156+AO156+AP156</f>
        <v>40</v>
      </c>
      <c r="AN156" s="10">
        <v>10</v>
      </c>
      <c r="AO156" s="10">
        <v>0</v>
      </c>
      <c r="AP156" s="10">
        <v>30</v>
      </c>
      <c r="AQ156" s="10" t="s">
        <v>116</v>
      </c>
      <c r="AR156" s="13">
        <f>AS156+AT156+AU156</f>
        <v>60</v>
      </c>
      <c r="AS156" s="10">
        <v>30</v>
      </c>
      <c r="AT156" s="10">
        <v>30</v>
      </c>
      <c r="AU156" s="10">
        <v>0</v>
      </c>
      <c r="AV156" s="10"/>
      <c r="AW156" s="13">
        <f>AX156+AY156+AZ156</f>
        <v>0</v>
      </c>
      <c r="AX156" s="10">
        <v>0</v>
      </c>
      <c r="AY156" s="10">
        <v>0</v>
      </c>
      <c r="AZ156" s="10">
        <v>0</v>
      </c>
      <c r="BA156" s="10"/>
      <c r="BB156" s="13">
        <f>BC156+BD156+BE156</f>
        <v>0</v>
      </c>
      <c r="BC156" s="10">
        <v>0</v>
      </c>
      <c r="BD156" s="10">
        <v>0</v>
      </c>
      <c r="BE156" s="10">
        <v>0</v>
      </c>
      <c r="BF156" s="11" t="s">
        <v>776</v>
      </c>
      <c r="BG156" s="11" t="s">
        <v>79</v>
      </c>
      <c r="BH156" s="10" t="s">
        <v>80</v>
      </c>
      <c r="BI156" s="10" t="s">
        <v>81</v>
      </c>
      <c r="BJ156" s="59" t="s">
        <v>87</v>
      </c>
      <c r="BK156" s="10" t="s">
        <v>772</v>
      </c>
      <c r="BL156" s="10" t="s">
        <v>764</v>
      </c>
    </row>
    <row r="157" s="2" customFormat="1" ht="133" customHeight="1" spans="1:64">
      <c r="A157" s="9">
        <v>99</v>
      </c>
      <c r="B157" s="10" t="s">
        <v>777</v>
      </c>
      <c r="C157" s="10" t="s">
        <v>764</v>
      </c>
      <c r="D157" s="10" t="s">
        <v>765</v>
      </c>
      <c r="E157" s="11" t="s">
        <v>778</v>
      </c>
      <c r="F157" s="10" t="s">
        <v>779</v>
      </c>
      <c r="G157" s="10" t="s">
        <v>73</v>
      </c>
      <c r="H157" s="9" t="s">
        <v>768</v>
      </c>
      <c r="I157" s="32" t="s">
        <v>177</v>
      </c>
      <c r="J157" s="13">
        <f>K157+L157+M157+N157</f>
        <v>287</v>
      </c>
      <c r="K157" s="17">
        <v>0</v>
      </c>
      <c r="L157" s="17">
        <v>0</v>
      </c>
      <c r="M157" s="17">
        <v>287</v>
      </c>
      <c r="N157" s="17">
        <v>0</v>
      </c>
      <c r="O157" s="44">
        <f>P157/J157*100%</f>
        <v>0.522648083623693</v>
      </c>
      <c r="P157" s="17">
        <v>150</v>
      </c>
      <c r="Q157" s="13">
        <f>R157+S157+T157+U157</f>
        <v>0</v>
      </c>
      <c r="R157" s="17">
        <v>0</v>
      </c>
      <c r="S157" s="17">
        <v>0</v>
      </c>
      <c r="T157" s="17">
        <v>0</v>
      </c>
      <c r="U157" s="17">
        <v>0</v>
      </c>
      <c r="V157" s="13">
        <f>W157+X157+Y157+Z157</f>
        <v>0</v>
      </c>
      <c r="W157" s="17">
        <v>0</v>
      </c>
      <c r="X157" s="17">
        <v>0</v>
      </c>
      <c r="Y157" s="17">
        <v>0</v>
      </c>
      <c r="Z157" s="17">
        <v>0</v>
      </c>
      <c r="AA157" s="13">
        <f>AB157+AC157+AD157+AG157+AJ157+AK157</f>
        <v>200</v>
      </c>
      <c r="AB157" s="10">
        <v>0</v>
      </c>
      <c r="AC157" s="10">
        <v>0</v>
      </c>
      <c r="AD157" s="13">
        <f>AE157+AF157</f>
        <v>200</v>
      </c>
      <c r="AE157" s="10">
        <v>0</v>
      </c>
      <c r="AF157" s="10">
        <v>200</v>
      </c>
      <c r="AG157" s="13">
        <f>AH157+AI157</f>
        <v>0</v>
      </c>
      <c r="AH157" s="10">
        <v>0</v>
      </c>
      <c r="AI157" s="10">
        <v>0</v>
      </c>
      <c r="AJ157" s="10">
        <v>0</v>
      </c>
      <c r="AK157" s="10">
        <v>0</v>
      </c>
      <c r="AL157" s="10" t="s">
        <v>780</v>
      </c>
      <c r="AM157" s="13">
        <f>AN157+AO157+AP157</f>
        <v>110</v>
      </c>
      <c r="AN157" s="10">
        <v>20</v>
      </c>
      <c r="AO157" s="10">
        <v>0</v>
      </c>
      <c r="AP157" s="10">
        <v>90</v>
      </c>
      <c r="AQ157" s="10" t="s">
        <v>116</v>
      </c>
      <c r="AR157" s="13">
        <f>AS157+AT157+AU157</f>
        <v>90</v>
      </c>
      <c r="AS157" s="10">
        <v>45</v>
      </c>
      <c r="AT157" s="10">
        <v>45</v>
      </c>
      <c r="AU157" s="10">
        <v>0</v>
      </c>
      <c r="AV157" s="10"/>
      <c r="AW157" s="13">
        <f>AX157+AY157+AZ157</f>
        <v>0</v>
      </c>
      <c r="AX157" s="10">
        <v>0</v>
      </c>
      <c r="AY157" s="10">
        <v>0</v>
      </c>
      <c r="AZ157" s="10">
        <v>0</v>
      </c>
      <c r="BA157" s="10"/>
      <c r="BB157" s="13">
        <f>BC157+BD157+BE157</f>
        <v>0</v>
      </c>
      <c r="BC157" s="10">
        <v>0</v>
      </c>
      <c r="BD157" s="10">
        <v>0</v>
      </c>
      <c r="BE157" s="10">
        <v>0</v>
      </c>
      <c r="BF157" s="11" t="s">
        <v>781</v>
      </c>
      <c r="BG157" s="11" t="s">
        <v>79</v>
      </c>
      <c r="BH157" s="10" t="s">
        <v>80</v>
      </c>
      <c r="BI157" s="10" t="s">
        <v>81</v>
      </c>
      <c r="BJ157" s="59" t="s">
        <v>87</v>
      </c>
      <c r="BK157" s="10" t="s">
        <v>772</v>
      </c>
      <c r="BL157" s="10" t="s">
        <v>764</v>
      </c>
    </row>
    <row r="158" s="2" customFormat="1" ht="178" customHeight="1" spans="1:64">
      <c r="A158" s="9">
        <v>100</v>
      </c>
      <c r="B158" s="10" t="s">
        <v>782</v>
      </c>
      <c r="C158" s="10" t="s">
        <v>764</v>
      </c>
      <c r="D158" s="10" t="s">
        <v>765</v>
      </c>
      <c r="E158" s="11" t="s">
        <v>783</v>
      </c>
      <c r="F158" s="10" t="s">
        <v>784</v>
      </c>
      <c r="G158" s="10" t="s">
        <v>73</v>
      </c>
      <c r="H158" s="9" t="s">
        <v>785</v>
      </c>
      <c r="I158" s="32" t="s">
        <v>177</v>
      </c>
      <c r="J158" s="13">
        <f>K158+L158+M158+N158</f>
        <v>2795</v>
      </c>
      <c r="K158" s="17">
        <v>0</v>
      </c>
      <c r="L158" s="17">
        <v>0</v>
      </c>
      <c r="M158" s="17">
        <v>2795</v>
      </c>
      <c r="N158" s="17">
        <v>0</v>
      </c>
      <c r="O158" s="44">
        <f>P158/J158*100%</f>
        <v>0.605008944543828</v>
      </c>
      <c r="P158" s="17">
        <v>1691</v>
      </c>
      <c r="Q158" s="13">
        <f>R158+S158+T158+U158</f>
        <v>1319</v>
      </c>
      <c r="R158" s="17">
        <v>0</v>
      </c>
      <c r="S158" s="17">
        <v>0</v>
      </c>
      <c r="T158" s="17">
        <v>1319</v>
      </c>
      <c r="U158" s="17">
        <v>0</v>
      </c>
      <c r="V158" s="13">
        <f>W158+X158+Y158+Z158</f>
        <v>1224</v>
      </c>
      <c r="W158" s="17">
        <v>0</v>
      </c>
      <c r="X158" s="17">
        <v>0</v>
      </c>
      <c r="Y158" s="17">
        <v>1224</v>
      </c>
      <c r="Z158" s="17">
        <v>0</v>
      </c>
      <c r="AA158" s="13">
        <f>AB158+AC158+AD158+AG158+AJ158+AK158</f>
        <v>500</v>
      </c>
      <c r="AB158" s="10">
        <v>0</v>
      </c>
      <c r="AC158" s="10">
        <v>0</v>
      </c>
      <c r="AD158" s="13">
        <f>AE158+AF158</f>
        <v>0</v>
      </c>
      <c r="AE158" s="10">
        <v>0</v>
      </c>
      <c r="AF158" s="10">
        <v>0</v>
      </c>
      <c r="AG158" s="13">
        <f>AH158+AI158</f>
        <v>500</v>
      </c>
      <c r="AH158" s="10">
        <v>500</v>
      </c>
      <c r="AI158" s="10">
        <v>0</v>
      </c>
      <c r="AJ158" s="10">
        <v>0</v>
      </c>
      <c r="AK158" s="10">
        <v>0</v>
      </c>
      <c r="AL158" s="10" t="s">
        <v>181</v>
      </c>
      <c r="AM158" s="13">
        <f>AN158+AO158+AP158</f>
        <v>300</v>
      </c>
      <c r="AN158" s="10">
        <v>100</v>
      </c>
      <c r="AO158" s="10">
        <v>0</v>
      </c>
      <c r="AP158" s="10">
        <v>200</v>
      </c>
      <c r="AQ158" s="10" t="s">
        <v>116</v>
      </c>
      <c r="AR158" s="13">
        <f>AS158+AT158+AU158</f>
        <v>200</v>
      </c>
      <c r="AS158" s="10">
        <v>100</v>
      </c>
      <c r="AT158" s="10">
        <v>100</v>
      </c>
      <c r="AU158" s="10">
        <v>0</v>
      </c>
      <c r="AV158" s="10"/>
      <c r="AW158" s="13">
        <f>AX158+AY158+AZ158</f>
        <v>0</v>
      </c>
      <c r="AX158" s="10">
        <v>0</v>
      </c>
      <c r="AY158" s="10">
        <v>0</v>
      </c>
      <c r="AZ158" s="10">
        <v>0</v>
      </c>
      <c r="BA158" s="10"/>
      <c r="BB158" s="13">
        <f>BC158+BD158+BE158</f>
        <v>0</v>
      </c>
      <c r="BC158" s="10">
        <v>0</v>
      </c>
      <c r="BD158" s="10">
        <v>0</v>
      </c>
      <c r="BE158" s="10">
        <v>0</v>
      </c>
      <c r="BF158" s="11" t="s">
        <v>786</v>
      </c>
      <c r="BG158" s="11" t="s">
        <v>79</v>
      </c>
      <c r="BH158" s="10" t="s">
        <v>80</v>
      </c>
      <c r="BI158" s="10" t="s">
        <v>81</v>
      </c>
      <c r="BJ158" s="59" t="s">
        <v>787</v>
      </c>
      <c r="BK158" s="10" t="s">
        <v>772</v>
      </c>
      <c r="BL158" s="10" t="s">
        <v>764</v>
      </c>
    </row>
    <row r="159" s="2" customFormat="1" ht="68" customHeight="1" spans="1:64">
      <c r="A159" s="9" t="s">
        <v>788</v>
      </c>
      <c r="B159" s="11" t="s">
        <v>789</v>
      </c>
      <c r="C159" s="11"/>
      <c r="D159" s="11"/>
      <c r="E159" s="11"/>
      <c r="F159" s="11"/>
      <c r="G159" s="11"/>
      <c r="H159" s="9"/>
      <c r="I159" s="9"/>
      <c r="J159" s="13">
        <f>J160+J163</f>
        <v>1823</v>
      </c>
      <c r="K159" s="13">
        <f t="shared" ref="K159:BF159" si="265">K160+K163</f>
        <v>0</v>
      </c>
      <c r="L159" s="13">
        <f>L160+L163</f>
        <v>0</v>
      </c>
      <c r="M159" s="13">
        <f>M160+M163</f>
        <v>1823</v>
      </c>
      <c r="N159" s="13">
        <f>N160+N163</f>
        <v>0</v>
      </c>
      <c r="O159" s="44">
        <f>P159/J159*100%</f>
        <v>0.198573779484366</v>
      </c>
      <c r="P159" s="13">
        <f>P160+P163</f>
        <v>362</v>
      </c>
      <c r="Q159" s="13">
        <f>Q160+Q163</f>
        <v>208</v>
      </c>
      <c r="R159" s="13">
        <f>R160+R163</f>
        <v>0</v>
      </c>
      <c r="S159" s="13">
        <f>S160+S163</f>
        <v>0</v>
      </c>
      <c r="T159" s="13">
        <f>T160+T163</f>
        <v>208</v>
      </c>
      <c r="U159" s="13">
        <f>U160+U163</f>
        <v>0</v>
      </c>
      <c r="V159" s="13">
        <f>V160+V163</f>
        <v>168</v>
      </c>
      <c r="W159" s="13">
        <f>W160+W163</f>
        <v>0</v>
      </c>
      <c r="X159" s="13">
        <f>X160+X163</f>
        <v>0</v>
      </c>
      <c r="Y159" s="13">
        <f>Y160+Y163</f>
        <v>168</v>
      </c>
      <c r="Z159" s="13">
        <f>Z160+Z163</f>
        <v>0</v>
      </c>
      <c r="AA159" s="13">
        <f>AA160+AA163</f>
        <v>750</v>
      </c>
      <c r="AB159" s="13">
        <f>AB160+AB163</f>
        <v>0</v>
      </c>
      <c r="AC159" s="13">
        <f>AC160+AC163</f>
        <v>0</v>
      </c>
      <c r="AD159" s="13">
        <f>AD160+AD163</f>
        <v>750</v>
      </c>
      <c r="AE159" s="13">
        <f>AE160+AE163</f>
        <v>0</v>
      </c>
      <c r="AF159" s="13">
        <f>AF160+AF163</f>
        <v>750</v>
      </c>
      <c r="AG159" s="13">
        <f>AG160+AG163</f>
        <v>0</v>
      </c>
      <c r="AH159" s="13">
        <f>AH160+AH163</f>
        <v>0</v>
      </c>
      <c r="AI159" s="13">
        <f>AI160+AI163</f>
        <v>0</v>
      </c>
      <c r="AJ159" s="13">
        <f>AJ160+AJ163</f>
        <v>0</v>
      </c>
      <c r="AK159" s="13">
        <f>AK160+AK163</f>
        <v>0</v>
      </c>
      <c r="AL159" s="13" t="e">
        <f>AL160+AL163</f>
        <v>#VALUE!</v>
      </c>
      <c r="AM159" s="13">
        <f>AM160+AM163</f>
        <v>170</v>
      </c>
      <c r="AN159" s="13">
        <f>AN160+AN163</f>
        <v>90</v>
      </c>
      <c r="AO159" s="13">
        <f>AO160+AO163</f>
        <v>0</v>
      </c>
      <c r="AP159" s="13">
        <f>AP160+AP163</f>
        <v>80</v>
      </c>
      <c r="AQ159" s="13" t="e">
        <f>AQ160+AQ163</f>
        <v>#VALUE!</v>
      </c>
      <c r="AR159" s="13">
        <f>AR160+AR163</f>
        <v>140</v>
      </c>
      <c r="AS159" s="13">
        <f>AS160+AS163</f>
        <v>80</v>
      </c>
      <c r="AT159" s="13">
        <f>AT160+AT163</f>
        <v>30</v>
      </c>
      <c r="AU159" s="13">
        <f>AU160+AU163</f>
        <v>30</v>
      </c>
      <c r="AV159" s="13" t="e">
        <f>AV160+AV163</f>
        <v>#VALUE!</v>
      </c>
      <c r="AW159" s="13">
        <f>AW160+AW163</f>
        <v>90</v>
      </c>
      <c r="AX159" s="13">
        <f>AX160+AX163</f>
        <v>30</v>
      </c>
      <c r="AY159" s="13">
        <f>AY160+AY163</f>
        <v>30</v>
      </c>
      <c r="AZ159" s="13">
        <f>AZ160+AZ163</f>
        <v>30</v>
      </c>
      <c r="BA159" s="13" t="e">
        <f>BA160+BA163</f>
        <v>#VALUE!</v>
      </c>
      <c r="BB159" s="13">
        <f>BB160+BB163</f>
        <v>350</v>
      </c>
      <c r="BC159" s="13">
        <f>BC160+BC163</f>
        <v>150</v>
      </c>
      <c r="BD159" s="13">
        <f>BD160+BD163</f>
        <v>100</v>
      </c>
      <c r="BE159" s="13">
        <f>BE160+BE163</f>
        <v>100</v>
      </c>
      <c r="BF159" s="11"/>
      <c r="BG159" s="11"/>
      <c r="BH159" s="10"/>
      <c r="BI159" s="10"/>
      <c r="BJ159" s="59"/>
      <c r="BK159" s="60"/>
      <c r="BL159" s="60"/>
    </row>
    <row r="160" s="2" customFormat="1" ht="68" customHeight="1" spans="1:64">
      <c r="A160" s="9"/>
      <c r="B160" s="10" t="s">
        <v>171</v>
      </c>
      <c r="C160" s="10"/>
      <c r="D160" s="10"/>
      <c r="E160" s="10"/>
      <c r="F160" s="10"/>
      <c r="G160" s="10"/>
      <c r="H160" s="9"/>
      <c r="I160" s="9"/>
      <c r="J160" s="13">
        <f>J161+J162</f>
        <v>1307</v>
      </c>
      <c r="K160" s="13">
        <f t="shared" ref="K160:BF160" si="266">K161+K162</f>
        <v>0</v>
      </c>
      <c r="L160" s="13">
        <f>L161+L162</f>
        <v>0</v>
      </c>
      <c r="M160" s="13">
        <f>M161+M162</f>
        <v>1307</v>
      </c>
      <c r="N160" s="13">
        <f>N161+N162</f>
        <v>0</v>
      </c>
      <c r="O160" s="44">
        <f>P160/J160*100%</f>
        <v>0</v>
      </c>
      <c r="P160" s="13">
        <f>P161+P162</f>
        <v>0</v>
      </c>
      <c r="Q160" s="13">
        <f>Q161+Q162</f>
        <v>0</v>
      </c>
      <c r="R160" s="13">
        <f>R161+R162</f>
        <v>0</v>
      </c>
      <c r="S160" s="13">
        <f>S161+S162</f>
        <v>0</v>
      </c>
      <c r="T160" s="13">
        <f>T161+T162</f>
        <v>0</v>
      </c>
      <c r="U160" s="13">
        <f>U161+U162</f>
        <v>0</v>
      </c>
      <c r="V160" s="13">
        <f>V161+V162</f>
        <v>0</v>
      </c>
      <c r="W160" s="13">
        <f>W161+W162</f>
        <v>0</v>
      </c>
      <c r="X160" s="13">
        <f>X161+X162</f>
        <v>0</v>
      </c>
      <c r="Y160" s="13">
        <f>Y161+Y162</f>
        <v>0</v>
      </c>
      <c r="Z160" s="13">
        <f>Z161+Z162</f>
        <v>0</v>
      </c>
      <c r="AA160" s="13">
        <f>AA161+AA162</f>
        <v>500</v>
      </c>
      <c r="AB160" s="13">
        <f>AB161+AB162</f>
        <v>0</v>
      </c>
      <c r="AC160" s="13">
        <f>AC161+AC162</f>
        <v>0</v>
      </c>
      <c r="AD160" s="13">
        <f>AD161+AD162</f>
        <v>500</v>
      </c>
      <c r="AE160" s="13">
        <f>AE161+AE162</f>
        <v>0</v>
      </c>
      <c r="AF160" s="13">
        <f>AF161+AF162</f>
        <v>500</v>
      </c>
      <c r="AG160" s="13">
        <f>AG161+AG162</f>
        <v>0</v>
      </c>
      <c r="AH160" s="13">
        <f>AH161+AH162</f>
        <v>0</v>
      </c>
      <c r="AI160" s="13">
        <f>AI161+AI162</f>
        <v>0</v>
      </c>
      <c r="AJ160" s="13">
        <f>AJ161+AJ162</f>
        <v>0</v>
      </c>
      <c r="AK160" s="13">
        <f>AK161+AK162</f>
        <v>0</v>
      </c>
      <c r="AL160" s="13" t="e">
        <f>AL161+AL162</f>
        <v>#VALUE!</v>
      </c>
      <c r="AM160" s="13">
        <f>AM161+AM162</f>
        <v>0</v>
      </c>
      <c r="AN160" s="13">
        <f>AN161+AN162</f>
        <v>0</v>
      </c>
      <c r="AO160" s="13">
        <f>AO161+AO162</f>
        <v>0</v>
      </c>
      <c r="AP160" s="13">
        <f>AP161+AP162</f>
        <v>0</v>
      </c>
      <c r="AQ160" s="13" t="e">
        <f>AQ161+AQ162</f>
        <v>#VALUE!</v>
      </c>
      <c r="AR160" s="13">
        <f>AR161+AR162</f>
        <v>60</v>
      </c>
      <c r="AS160" s="13">
        <f>AS161+AS162</f>
        <v>0</v>
      </c>
      <c r="AT160" s="13">
        <f>AT161+AT162</f>
        <v>30</v>
      </c>
      <c r="AU160" s="13">
        <f>AU161+AU162</f>
        <v>30</v>
      </c>
      <c r="AV160" s="13" t="e">
        <f>AV161+AV162</f>
        <v>#VALUE!</v>
      </c>
      <c r="AW160" s="13">
        <f>AW161+AW162</f>
        <v>90</v>
      </c>
      <c r="AX160" s="13">
        <f>AX161+AX162</f>
        <v>30</v>
      </c>
      <c r="AY160" s="13">
        <f>AY161+AY162</f>
        <v>30</v>
      </c>
      <c r="AZ160" s="13">
        <f>AZ161+AZ162</f>
        <v>30</v>
      </c>
      <c r="BA160" s="13" t="e">
        <f>BA161+BA162</f>
        <v>#VALUE!</v>
      </c>
      <c r="BB160" s="13">
        <f>BB161+BB162</f>
        <v>350</v>
      </c>
      <c r="BC160" s="13">
        <f>BC161+BC162</f>
        <v>150</v>
      </c>
      <c r="BD160" s="13">
        <f>BD161+BD162</f>
        <v>100</v>
      </c>
      <c r="BE160" s="13">
        <f>BE161+BE162</f>
        <v>100</v>
      </c>
      <c r="BF160" s="11"/>
      <c r="BG160" s="11"/>
      <c r="BH160" s="10"/>
      <c r="BI160" s="10"/>
      <c r="BJ160" s="59"/>
      <c r="BK160" s="60"/>
      <c r="BL160" s="60"/>
    </row>
    <row r="161" s="2" customFormat="1" ht="290" customHeight="1" spans="1:64">
      <c r="A161" s="9">
        <v>101</v>
      </c>
      <c r="B161" s="10" t="s">
        <v>790</v>
      </c>
      <c r="C161" s="10" t="s">
        <v>791</v>
      </c>
      <c r="D161" s="10" t="s">
        <v>792</v>
      </c>
      <c r="E161" s="59" t="s">
        <v>793</v>
      </c>
      <c r="F161" s="10" t="s">
        <v>794</v>
      </c>
      <c r="G161" s="10" t="s">
        <v>125</v>
      </c>
      <c r="H161" s="9" t="s">
        <v>795</v>
      </c>
      <c r="I161" s="9" t="s">
        <v>796</v>
      </c>
      <c r="J161" s="13">
        <f>K161+L161+M161+N161</f>
        <v>830</v>
      </c>
      <c r="K161" s="10">
        <v>0</v>
      </c>
      <c r="L161" s="10">
        <v>0</v>
      </c>
      <c r="M161" s="10">
        <v>830</v>
      </c>
      <c r="N161" s="10">
        <v>0</v>
      </c>
      <c r="O161" s="44">
        <f>P161/J161*100%</f>
        <v>0</v>
      </c>
      <c r="P161" s="10">
        <v>0</v>
      </c>
      <c r="Q161" s="13">
        <f>R161+S161+T161+U161</f>
        <v>0</v>
      </c>
      <c r="R161" s="10">
        <v>0</v>
      </c>
      <c r="S161" s="10">
        <v>0</v>
      </c>
      <c r="T161" s="10">
        <v>0</v>
      </c>
      <c r="U161" s="10">
        <v>0</v>
      </c>
      <c r="V161" s="13">
        <f>W161+X161+Y161+Z161</f>
        <v>0</v>
      </c>
      <c r="W161" s="10">
        <v>0</v>
      </c>
      <c r="X161" s="10">
        <v>0</v>
      </c>
      <c r="Y161" s="10">
        <v>0</v>
      </c>
      <c r="Z161" s="10">
        <v>0</v>
      </c>
      <c r="AA161" s="13">
        <f>AB161+AC161+AD161+AG161+AJ161+AK161</f>
        <v>300</v>
      </c>
      <c r="AB161" s="10">
        <v>0</v>
      </c>
      <c r="AC161" s="10">
        <v>0</v>
      </c>
      <c r="AD161" s="13">
        <f>AE161+AF161</f>
        <v>300</v>
      </c>
      <c r="AE161" s="10">
        <v>0</v>
      </c>
      <c r="AF161" s="10">
        <v>300</v>
      </c>
      <c r="AG161" s="13">
        <f>AH161+AI161</f>
        <v>0</v>
      </c>
      <c r="AH161" s="10">
        <v>0</v>
      </c>
      <c r="AI161" s="10">
        <v>0</v>
      </c>
      <c r="AJ161" s="10">
        <v>0</v>
      </c>
      <c r="AK161" s="10">
        <v>0</v>
      </c>
      <c r="AL161" s="10" t="s">
        <v>267</v>
      </c>
      <c r="AM161" s="13">
        <f>AN161+AO161+AP161</f>
        <v>0</v>
      </c>
      <c r="AN161" s="10">
        <v>0</v>
      </c>
      <c r="AO161" s="10">
        <v>0</v>
      </c>
      <c r="AP161" s="10">
        <v>0</v>
      </c>
      <c r="AQ161" s="10" t="s">
        <v>797</v>
      </c>
      <c r="AR161" s="13">
        <f>AS161+AT161+AU161</f>
        <v>0</v>
      </c>
      <c r="AS161" s="10">
        <v>0</v>
      </c>
      <c r="AT161" s="10">
        <v>0</v>
      </c>
      <c r="AU161" s="10">
        <v>0</v>
      </c>
      <c r="AV161" s="10" t="s">
        <v>798</v>
      </c>
      <c r="AW161" s="13">
        <f>AX161+AY161+AZ161</f>
        <v>0</v>
      </c>
      <c r="AX161" s="10">
        <v>0</v>
      </c>
      <c r="AY161" s="10">
        <v>0</v>
      </c>
      <c r="AZ161" s="10">
        <v>0</v>
      </c>
      <c r="BA161" s="10" t="s">
        <v>181</v>
      </c>
      <c r="BB161" s="13">
        <f>BC161+BD161+BE161</f>
        <v>300</v>
      </c>
      <c r="BC161" s="10">
        <v>100</v>
      </c>
      <c r="BD161" s="10">
        <v>100</v>
      </c>
      <c r="BE161" s="10">
        <v>100</v>
      </c>
      <c r="BF161" s="11" t="s">
        <v>799</v>
      </c>
      <c r="BG161" s="11" t="s">
        <v>79</v>
      </c>
      <c r="BH161" s="10" t="s">
        <v>130</v>
      </c>
      <c r="BI161" s="10" t="s">
        <v>131</v>
      </c>
      <c r="BJ161" s="59" t="s">
        <v>87</v>
      </c>
      <c r="BK161" s="10" t="s">
        <v>792</v>
      </c>
      <c r="BL161" s="10" t="s">
        <v>791</v>
      </c>
    </row>
    <row r="162" s="2" customFormat="1" ht="367" customHeight="1" spans="1:64">
      <c r="A162" s="9">
        <v>102</v>
      </c>
      <c r="B162" s="10" t="s">
        <v>800</v>
      </c>
      <c r="C162" s="10" t="s">
        <v>791</v>
      </c>
      <c r="D162" s="10" t="s">
        <v>792</v>
      </c>
      <c r="E162" s="59" t="s">
        <v>801</v>
      </c>
      <c r="F162" s="10" t="s">
        <v>802</v>
      </c>
      <c r="G162" s="10" t="s">
        <v>125</v>
      </c>
      <c r="H162" s="9" t="s">
        <v>177</v>
      </c>
      <c r="I162" s="9" t="s">
        <v>146</v>
      </c>
      <c r="J162" s="13">
        <f>K162+L162+M162+N162</f>
        <v>477</v>
      </c>
      <c r="K162" s="10">
        <v>0</v>
      </c>
      <c r="L162" s="10">
        <v>0</v>
      </c>
      <c r="M162" s="10">
        <v>477</v>
      </c>
      <c r="N162" s="10">
        <v>0</v>
      </c>
      <c r="O162" s="44">
        <f>P162/J162*100%</f>
        <v>0</v>
      </c>
      <c r="P162" s="10">
        <v>0</v>
      </c>
      <c r="Q162" s="13">
        <f>R162+S162+T162+U162</f>
        <v>0</v>
      </c>
      <c r="R162" s="10">
        <v>0</v>
      </c>
      <c r="S162" s="10">
        <v>0</v>
      </c>
      <c r="T162" s="10">
        <v>0</v>
      </c>
      <c r="U162" s="10">
        <v>0</v>
      </c>
      <c r="V162" s="13">
        <f>W162+X162+Y162+Z162</f>
        <v>0</v>
      </c>
      <c r="W162" s="10">
        <v>0</v>
      </c>
      <c r="X162" s="10">
        <v>0</v>
      </c>
      <c r="Y162" s="10">
        <v>0</v>
      </c>
      <c r="Z162" s="10">
        <v>0</v>
      </c>
      <c r="AA162" s="13">
        <f>AB162+AC162+AD162+AG162+AJ162+AK162</f>
        <v>200</v>
      </c>
      <c r="AB162" s="10">
        <v>0</v>
      </c>
      <c r="AC162" s="10">
        <v>0</v>
      </c>
      <c r="AD162" s="13">
        <f>AE162+AF162</f>
        <v>200</v>
      </c>
      <c r="AE162" s="10">
        <v>0</v>
      </c>
      <c r="AF162" s="10">
        <v>200</v>
      </c>
      <c r="AG162" s="13">
        <f>AH162+AI162</f>
        <v>0</v>
      </c>
      <c r="AH162" s="10">
        <v>0</v>
      </c>
      <c r="AI162" s="10">
        <v>0</v>
      </c>
      <c r="AJ162" s="10">
        <v>0</v>
      </c>
      <c r="AK162" s="10">
        <v>0</v>
      </c>
      <c r="AL162" s="10" t="s">
        <v>128</v>
      </c>
      <c r="AM162" s="13">
        <f>AN162+AO162+AP162</f>
        <v>0</v>
      </c>
      <c r="AN162" s="10">
        <v>0</v>
      </c>
      <c r="AO162" s="10">
        <v>0</v>
      </c>
      <c r="AP162" s="10">
        <v>0</v>
      </c>
      <c r="AQ162" s="10" t="s">
        <v>769</v>
      </c>
      <c r="AR162" s="13">
        <f>AS162+AT162+AU162</f>
        <v>60</v>
      </c>
      <c r="AS162" s="10">
        <v>0</v>
      </c>
      <c r="AT162" s="10">
        <v>30</v>
      </c>
      <c r="AU162" s="10">
        <v>30</v>
      </c>
      <c r="AV162" s="10" t="s">
        <v>769</v>
      </c>
      <c r="AW162" s="13">
        <f>AX162+AY162+AZ162</f>
        <v>90</v>
      </c>
      <c r="AX162" s="10">
        <v>30</v>
      </c>
      <c r="AY162" s="10">
        <v>30</v>
      </c>
      <c r="AZ162" s="10">
        <v>30</v>
      </c>
      <c r="BA162" s="10" t="s">
        <v>116</v>
      </c>
      <c r="BB162" s="13">
        <f>BC162+BD162+BE162</f>
        <v>50</v>
      </c>
      <c r="BC162" s="10">
        <v>50</v>
      </c>
      <c r="BD162" s="10">
        <v>0</v>
      </c>
      <c r="BE162" s="10">
        <v>0</v>
      </c>
      <c r="BF162" s="11" t="s">
        <v>187</v>
      </c>
      <c r="BG162" s="11" t="s">
        <v>79</v>
      </c>
      <c r="BH162" s="10" t="s">
        <v>130</v>
      </c>
      <c r="BI162" s="10" t="s">
        <v>131</v>
      </c>
      <c r="BJ162" s="59" t="s">
        <v>87</v>
      </c>
      <c r="BK162" s="10" t="s">
        <v>792</v>
      </c>
      <c r="BL162" s="10" t="s">
        <v>791</v>
      </c>
    </row>
    <row r="163" s="2" customFormat="1" ht="68" customHeight="1" spans="1:64">
      <c r="A163" s="9"/>
      <c r="B163" s="10" t="s">
        <v>343</v>
      </c>
      <c r="C163" s="10"/>
      <c r="D163" s="10"/>
      <c r="E163" s="10"/>
      <c r="F163" s="10"/>
      <c r="G163" s="10"/>
      <c r="H163" s="9"/>
      <c r="I163" s="9"/>
      <c r="J163" s="13">
        <f>J164+J165+J166+J167</f>
        <v>516</v>
      </c>
      <c r="K163" s="13">
        <f t="shared" ref="K163:BF163" si="267">K164+K165+K166+K167</f>
        <v>0</v>
      </c>
      <c r="L163" s="13">
        <f>L164+L165+L166+L167</f>
        <v>0</v>
      </c>
      <c r="M163" s="13">
        <f>M164+M165+M166+M167</f>
        <v>516</v>
      </c>
      <c r="N163" s="13">
        <f>N164+N165+N166+N167</f>
        <v>0</v>
      </c>
      <c r="O163" s="44">
        <f>P163/J163*100%</f>
        <v>0.701550387596899</v>
      </c>
      <c r="P163" s="13">
        <f>P164+P165+P166+P167</f>
        <v>362</v>
      </c>
      <c r="Q163" s="13">
        <f>Q164+Q165+Q166+Q167</f>
        <v>208</v>
      </c>
      <c r="R163" s="13">
        <f>R164+R165+R166+R167</f>
        <v>0</v>
      </c>
      <c r="S163" s="13">
        <f>S164+S165+S166+S167</f>
        <v>0</v>
      </c>
      <c r="T163" s="13">
        <f>T164+T165+T166+T167</f>
        <v>208</v>
      </c>
      <c r="U163" s="13">
        <f>U164+U165+U166+U167</f>
        <v>0</v>
      </c>
      <c r="V163" s="13">
        <f>V164+V165+V166+V167</f>
        <v>168</v>
      </c>
      <c r="W163" s="13">
        <f>W164+W165+W166+W167</f>
        <v>0</v>
      </c>
      <c r="X163" s="13">
        <f>X164+X165+X166+X167</f>
        <v>0</v>
      </c>
      <c r="Y163" s="13">
        <f>Y164+Y165+Y166+Y167</f>
        <v>168</v>
      </c>
      <c r="Z163" s="13">
        <f>Z164+Z165+Z166+Z167</f>
        <v>0</v>
      </c>
      <c r="AA163" s="13">
        <f>AA164+AA165+AA166+AA167</f>
        <v>250</v>
      </c>
      <c r="AB163" s="13">
        <f>AB164+AB165+AB166+AB167</f>
        <v>0</v>
      </c>
      <c r="AC163" s="13">
        <f>AC164+AC165+AC166+AC167</f>
        <v>0</v>
      </c>
      <c r="AD163" s="13">
        <f>AD164+AD165+AD166+AD167</f>
        <v>250</v>
      </c>
      <c r="AE163" s="13">
        <f>AE164+AE165+AE166+AE167</f>
        <v>0</v>
      </c>
      <c r="AF163" s="13">
        <f>AF164+AF165+AF166+AF167</f>
        <v>250</v>
      </c>
      <c r="AG163" s="13">
        <f>AG164+AG165+AG166+AG167</f>
        <v>0</v>
      </c>
      <c r="AH163" s="13">
        <f>AH164+AH165+AH166+AH167</f>
        <v>0</v>
      </c>
      <c r="AI163" s="13">
        <f>AI164+AI165+AI166+AI167</f>
        <v>0</v>
      </c>
      <c r="AJ163" s="13">
        <f>AJ164+AJ165+AJ166+AJ167</f>
        <v>0</v>
      </c>
      <c r="AK163" s="13">
        <f>AK164+AK165+AK166+AK167</f>
        <v>0</v>
      </c>
      <c r="AL163" s="13" t="e">
        <f>AL164+AL165+AL166+AL167</f>
        <v>#VALUE!</v>
      </c>
      <c r="AM163" s="13">
        <f>AM164+AM165+AM166+AM167</f>
        <v>170</v>
      </c>
      <c r="AN163" s="13">
        <f>AN164+AN165+AN166+AN167</f>
        <v>90</v>
      </c>
      <c r="AO163" s="13">
        <f>AO164+AO165+AO166+AO167</f>
        <v>0</v>
      </c>
      <c r="AP163" s="13">
        <f>AP164+AP165+AP166+AP167</f>
        <v>80</v>
      </c>
      <c r="AQ163" s="13" t="e">
        <f>AQ164+AQ165+AQ166+AQ167</f>
        <v>#VALUE!</v>
      </c>
      <c r="AR163" s="13">
        <f>AR164+AR165+AR166+AR167</f>
        <v>80</v>
      </c>
      <c r="AS163" s="13">
        <f>AS164+AS165+AS166+AS167</f>
        <v>80</v>
      </c>
      <c r="AT163" s="13">
        <f>AT164+AT165+AT166+AT167</f>
        <v>0</v>
      </c>
      <c r="AU163" s="13">
        <f>AU164+AU165+AU166+AU167</f>
        <v>0</v>
      </c>
      <c r="AV163" s="13">
        <f>AV164+AV165+AV166+AV167</f>
        <v>0</v>
      </c>
      <c r="AW163" s="13">
        <f>AW164+AW165+AW166+AW167</f>
        <v>0</v>
      </c>
      <c r="AX163" s="13">
        <f>AX164+AX165+AX166+AX167</f>
        <v>0</v>
      </c>
      <c r="AY163" s="13">
        <f>AY164+AY165+AY166+AY167</f>
        <v>0</v>
      </c>
      <c r="AZ163" s="13">
        <f>AZ164+AZ165+AZ166+AZ167</f>
        <v>0</v>
      </c>
      <c r="BA163" s="13">
        <f>BA164+BA165+BA166+BA167</f>
        <v>0</v>
      </c>
      <c r="BB163" s="13">
        <f>BB164+BB165+BB166+BB167</f>
        <v>0</v>
      </c>
      <c r="BC163" s="13">
        <f>BC164+BC165+BC166+BC167</f>
        <v>0</v>
      </c>
      <c r="BD163" s="13">
        <f>BD164+BD165+BD166+BD167</f>
        <v>0</v>
      </c>
      <c r="BE163" s="13">
        <f>BE164+BE165+BE166+BE167</f>
        <v>0</v>
      </c>
      <c r="BF163" s="11"/>
      <c r="BG163" s="11"/>
      <c r="BH163" s="10"/>
      <c r="BI163" s="10"/>
      <c r="BJ163" s="59"/>
      <c r="BK163" s="60"/>
      <c r="BL163" s="60"/>
    </row>
    <row r="164" s="2" customFormat="1" ht="288" customHeight="1" spans="1:64">
      <c r="A164" s="9">
        <v>103</v>
      </c>
      <c r="B164" s="10" t="s">
        <v>803</v>
      </c>
      <c r="C164" s="10" t="s">
        <v>791</v>
      </c>
      <c r="D164" s="10" t="s">
        <v>792</v>
      </c>
      <c r="E164" s="11" t="s">
        <v>804</v>
      </c>
      <c r="F164" s="10" t="s">
        <v>805</v>
      </c>
      <c r="G164" s="10" t="s">
        <v>73</v>
      </c>
      <c r="H164" s="9" t="s">
        <v>355</v>
      </c>
      <c r="I164" s="9" t="s">
        <v>625</v>
      </c>
      <c r="J164" s="13">
        <f t="shared" ref="J164:J167" si="268">K164+L164+M164+N164</f>
        <v>95</v>
      </c>
      <c r="K164" s="10">
        <v>0</v>
      </c>
      <c r="L164" s="10">
        <v>0</v>
      </c>
      <c r="M164" s="10">
        <v>95</v>
      </c>
      <c r="N164" s="10">
        <v>0</v>
      </c>
      <c r="O164" s="44">
        <f>P164/J164*100%</f>
        <v>0.4</v>
      </c>
      <c r="P164" s="10">
        <v>38</v>
      </c>
      <c r="Q164" s="13">
        <f t="shared" ref="Q164:Q167" si="269">R164+S164+T164+U164</f>
        <v>0</v>
      </c>
      <c r="R164" s="10">
        <v>0</v>
      </c>
      <c r="S164" s="10">
        <v>0</v>
      </c>
      <c r="T164" s="10">
        <v>0</v>
      </c>
      <c r="U164" s="10">
        <v>0</v>
      </c>
      <c r="V164" s="13">
        <f t="shared" ref="V164:V167" si="270">W164+X164+Y164+Z164</f>
        <v>0</v>
      </c>
      <c r="W164" s="10">
        <v>0</v>
      </c>
      <c r="X164" s="10">
        <v>0</v>
      </c>
      <c r="Y164" s="10">
        <v>0</v>
      </c>
      <c r="Z164" s="10">
        <v>0</v>
      </c>
      <c r="AA164" s="13">
        <f t="shared" ref="AA164:AA167" si="271">AB164+AC164+AD164+AG164+AJ164+AK164</f>
        <v>80</v>
      </c>
      <c r="AB164" s="10">
        <v>0</v>
      </c>
      <c r="AC164" s="10">
        <v>0</v>
      </c>
      <c r="AD164" s="13">
        <f t="shared" ref="AD164:AD167" si="272">AE164+AF164</f>
        <v>80</v>
      </c>
      <c r="AE164" s="10">
        <v>0</v>
      </c>
      <c r="AF164" s="10">
        <v>80</v>
      </c>
      <c r="AG164" s="13">
        <f t="shared" ref="AG164:AG167" si="273">AH164+AI164</f>
        <v>0</v>
      </c>
      <c r="AH164" s="10">
        <v>0</v>
      </c>
      <c r="AI164" s="10">
        <v>0</v>
      </c>
      <c r="AJ164" s="10">
        <v>0</v>
      </c>
      <c r="AK164" s="10">
        <v>0</v>
      </c>
      <c r="AL164" s="10" t="s">
        <v>181</v>
      </c>
      <c r="AM164" s="13">
        <f t="shared" ref="AM164:AM167" si="274">AN164+AO164+AP164</f>
        <v>60</v>
      </c>
      <c r="AN164" s="10">
        <v>30</v>
      </c>
      <c r="AO164" s="10">
        <v>0</v>
      </c>
      <c r="AP164" s="10">
        <v>30</v>
      </c>
      <c r="AQ164" s="10" t="s">
        <v>116</v>
      </c>
      <c r="AR164" s="13">
        <f t="shared" ref="AR164:AR167" si="275">AS164+AT164+AU164</f>
        <v>20</v>
      </c>
      <c r="AS164" s="10">
        <v>20</v>
      </c>
      <c r="AT164" s="10">
        <v>0</v>
      </c>
      <c r="AU164" s="10">
        <v>0</v>
      </c>
      <c r="AV164" s="10"/>
      <c r="AW164" s="13">
        <f t="shared" ref="AW164:AW167" si="276">AX164+AY164+AZ164</f>
        <v>0</v>
      </c>
      <c r="AX164" s="10">
        <v>0</v>
      </c>
      <c r="AY164" s="10">
        <v>0</v>
      </c>
      <c r="AZ164" s="10">
        <v>0</v>
      </c>
      <c r="BA164" s="10"/>
      <c r="BB164" s="13">
        <f t="shared" ref="BB164:BB167" si="277">BC164+BD164+BE164</f>
        <v>0</v>
      </c>
      <c r="BC164" s="10">
        <v>0</v>
      </c>
      <c r="BD164" s="10">
        <v>0</v>
      </c>
      <c r="BE164" s="10">
        <v>0</v>
      </c>
      <c r="BF164" s="11" t="s">
        <v>806</v>
      </c>
      <c r="BG164" s="11" t="s">
        <v>79</v>
      </c>
      <c r="BH164" s="10" t="s">
        <v>80</v>
      </c>
      <c r="BI164" s="10"/>
      <c r="BJ164" s="59" t="s">
        <v>87</v>
      </c>
      <c r="BK164" s="10" t="s">
        <v>792</v>
      </c>
      <c r="BL164" s="10" t="s">
        <v>791</v>
      </c>
    </row>
    <row r="165" s="2" customFormat="1" ht="201" customHeight="1" spans="1:64">
      <c r="A165" s="9">
        <v>104</v>
      </c>
      <c r="B165" s="10" t="s">
        <v>807</v>
      </c>
      <c r="C165" s="10" t="s">
        <v>791</v>
      </c>
      <c r="D165" s="10" t="s">
        <v>792</v>
      </c>
      <c r="E165" s="11" t="s">
        <v>808</v>
      </c>
      <c r="F165" s="10" t="s">
        <v>805</v>
      </c>
      <c r="G165" s="10" t="s">
        <v>73</v>
      </c>
      <c r="H165" s="9" t="s">
        <v>355</v>
      </c>
      <c r="I165" s="9" t="s">
        <v>625</v>
      </c>
      <c r="J165" s="13">
        <f>K165+L165+M165+N165</f>
        <v>100</v>
      </c>
      <c r="K165" s="10">
        <v>0</v>
      </c>
      <c r="L165" s="10">
        <v>0</v>
      </c>
      <c r="M165" s="10">
        <v>100</v>
      </c>
      <c r="N165" s="10">
        <v>0</v>
      </c>
      <c r="O165" s="44">
        <f>P165/J165*100%</f>
        <v>0.4</v>
      </c>
      <c r="P165" s="10">
        <v>40</v>
      </c>
      <c r="Q165" s="13">
        <f>R165+S165+T165+U165</f>
        <v>0</v>
      </c>
      <c r="R165" s="10">
        <v>0</v>
      </c>
      <c r="S165" s="10">
        <v>0</v>
      </c>
      <c r="T165" s="10">
        <v>0</v>
      </c>
      <c r="U165" s="10">
        <v>0</v>
      </c>
      <c r="V165" s="13">
        <f>W165+X165+Y165+Z165</f>
        <v>0</v>
      </c>
      <c r="W165" s="10">
        <v>0</v>
      </c>
      <c r="X165" s="10">
        <v>0</v>
      </c>
      <c r="Y165" s="10">
        <v>0</v>
      </c>
      <c r="Z165" s="10">
        <v>0</v>
      </c>
      <c r="AA165" s="13">
        <f>AB165+AC165+AD165+AG165+AJ165+AK165</f>
        <v>80</v>
      </c>
      <c r="AB165" s="10">
        <v>0</v>
      </c>
      <c r="AC165" s="10">
        <v>0</v>
      </c>
      <c r="AD165" s="13">
        <f>AE165+AF165</f>
        <v>80</v>
      </c>
      <c r="AE165" s="10">
        <v>0</v>
      </c>
      <c r="AF165" s="10">
        <v>80</v>
      </c>
      <c r="AG165" s="13">
        <f>AH165+AI165</f>
        <v>0</v>
      </c>
      <c r="AH165" s="10">
        <v>0</v>
      </c>
      <c r="AI165" s="10">
        <v>0</v>
      </c>
      <c r="AJ165" s="10">
        <v>0</v>
      </c>
      <c r="AK165" s="10">
        <v>0</v>
      </c>
      <c r="AL165" s="10" t="s">
        <v>181</v>
      </c>
      <c r="AM165" s="13">
        <f>AN165+AO165+AP165</f>
        <v>50</v>
      </c>
      <c r="AN165" s="10">
        <v>30</v>
      </c>
      <c r="AO165" s="10">
        <v>0</v>
      </c>
      <c r="AP165" s="10">
        <v>20</v>
      </c>
      <c r="AQ165" s="10" t="s">
        <v>116</v>
      </c>
      <c r="AR165" s="13">
        <f>AS165+AT165+AU165</f>
        <v>30</v>
      </c>
      <c r="AS165" s="10">
        <v>30</v>
      </c>
      <c r="AT165" s="10">
        <v>0</v>
      </c>
      <c r="AU165" s="10">
        <v>0</v>
      </c>
      <c r="AV165" s="10"/>
      <c r="AW165" s="13">
        <f>AX165+AY165+AZ165</f>
        <v>0</v>
      </c>
      <c r="AX165" s="10">
        <v>0</v>
      </c>
      <c r="AY165" s="10">
        <v>0</v>
      </c>
      <c r="AZ165" s="10">
        <v>0</v>
      </c>
      <c r="BA165" s="10"/>
      <c r="BB165" s="13">
        <f>BC165+BD165+BE165</f>
        <v>0</v>
      </c>
      <c r="BC165" s="10">
        <v>0</v>
      </c>
      <c r="BD165" s="10">
        <v>0</v>
      </c>
      <c r="BE165" s="10">
        <v>0</v>
      </c>
      <c r="BF165" s="11" t="s">
        <v>806</v>
      </c>
      <c r="BG165" s="11" t="s">
        <v>79</v>
      </c>
      <c r="BH165" s="10" t="s">
        <v>80</v>
      </c>
      <c r="BI165" s="10"/>
      <c r="BJ165" s="59" t="s">
        <v>87</v>
      </c>
      <c r="BK165" s="10" t="s">
        <v>792</v>
      </c>
      <c r="BL165" s="10" t="s">
        <v>791</v>
      </c>
    </row>
    <row r="166" s="2" customFormat="1" ht="210" customHeight="1" spans="1:64">
      <c r="A166" s="9">
        <v>105</v>
      </c>
      <c r="B166" s="10" t="s">
        <v>809</v>
      </c>
      <c r="C166" s="10" t="s">
        <v>791</v>
      </c>
      <c r="D166" s="10" t="s">
        <v>792</v>
      </c>
      <c r="E166" s="11" t="s">
        <v>810</v>
      </c>
      <c r="F166" s="10" t="s">
        <v>811</v>
      </c>
      <c r="G166" s="10" t="s">
        <v>73</v>
      </c>
      <c r="H166" s="9" t="s">
        <v>812</v>
      </c>
      <c r="I166" s="9" t="s">
        <v>91</v>
      </c>
      <c r="J166" s="13">
        <f>K166+L166+M166+N166</f>
        <v>188</v>
      </c>
      <c r="K166" s="10">
        <v>0</v>
      </c>
      <c r="L166" s="10">
        <v>0</v>
      </c>
      <c r="M166" s="10">
        <v>188</v>
      </c>
      <c r="N166" s="10">
        <v>0</v>
      </c>
      <c r="O166" s="44">
        <f>P166/J166*100%</f>
        <v>0.946808510638298</v>
      </c>
      <c r="P166" s="10">
        <v>178</v>
      </c>
      <c r="Q166" s="13">
        <f>R166+S166+T166+U166</f>
        <v>108</v>
      </c>
      <c r="R166" s="10">
        <v>0</v>
      </c>
      <c r="S166" s="10">
        <v>0</v>
      </c>
      <c r="T166" s="10">
        <v>108</v>
      </c>
      <c r="U166" s="10">
        <v>0</v>
      </c>
      <c r="V166" s="13">
        <f>W166+X166+Y166+Z166</f>
        <v>108</v>
      </c>
      <c r="W166" s="10">
        <v>0</v>
      </c>
      <c r="X166" s="10">
        <v>0</v>
      </c>
      <c r="Y166" s="10">
        <v>108</v>
      </c>
      <c r="Z166" s="10">
        <v>0</v>
      </c>
      <c r="AA166" s="13">
        <f>AB166+AC166+AD166+AG166+AJ166+AK166</f>
        <v>50</v>
      </c>
      <c r="AB166" s="10">
        <v>0</v>
      </c>
      <c r="AC166" s="10">
        <v>0</v>
      </c>
      <c r="AD166" s="13">
        <f>AE166+AF166</f>
        <v>50</v>
      </c>
      <c r="AE166" s="10">
        <v>0</v>
      </c>
      <c r="AF166" s="10">
        <v>50</v>
      </c>
      <c r="AG166" s="13">
        <f>AH166+AI166</f>
        <v>0</v>
      </c>
      <c r="AH166" s="10">
        <v>0</v>
      </c>
      <c r="AI166" s="10">
        <v>0</v>
      </c>
      <c r="AJ166" s="10">
        <v>0</v>
      </c>
      <c r="AK166" s="10">
        <v>0</v>
      </c>
      <c r="AL166" s="10" t="s">
        <v>181</v>
      </c>
      <c r="AM166" s="13">
        <f>AN166+AO166+AP166</f>
        <v>40</v>
      </c>
      <c r="AN166" s="10">
        <v>20</v>
      </c>
      <c r="AO166" s="10">
        <v>0</v>
      </c>
      <c r="AP166" s="10">
        <v>20</v>
      </c>
      <c r="AQ166" s="10" t="s">
        <v>116</v>
      </c>
      <c r="AR166" s="13">
        <f>AS166+AT166+AU166</f>
        <v>10</v>
      </c>
      <c r="AS166" s="10">
        <v>10</v>
      </c>
      <c r="AT166" s="10">
        <v>0</v>
      </c>
      <c r="AU166" s="10">
        <v>0</v>
      </c>
      <c r="AV166" s="10"/>
      <c r="AW166" s="13">
        <f>AX166+AY166+AZ166</f>
        <v>0</v>
      </c>
      <c r="AX166" s="10">
        <v>0</v>
      </c>
      <c r="AY166" s="10">
        <v>0</v>
      </c>
      <c r="AZ166" s="10">
        <v>0</v>
      </c>
      <c r="BA166" s="10"/>
      <c r="BB166" s="13">
        <f>BC166+BD166+BE166</f>
        <v>0</v>
      </c>
      <c r="BC166" s="10">
        <v>0</v>
      </c>
      <c r="BD166" s="10">
        <v>0</v>
      </c>
      <c r="BE166" s="10">
        <v>0</v>
      </c>
      <c r="BF166" s="11" t="s">
        <v>658</v>
      </c>
      <c r="BG166" s="11" t="s">
        <v>79</v>
      </c>
      <c r="BH166" s="10" t="s">
        <v>80</v>
      </c>
      <c r="BI166" s="10" t="s">
        <v>81</v>
      </c>
      <c r="BJ166" s="59" t="s">
        <v>87</v>
      </c>
      <c r="BK166" s="10" t="s">
        <v>792</v>
      </c>
      <c r="BL166" s="10" t="s">
        <v>791</v>
      </c>
    </row>
    <row r="167" s="2" customFormat="1" ht="234" customHeight="1" spans="1:64">
      <c r="A167" s="9">
        <v>106</v>
      </c>
      <c r="B167" s="10" t="s">
        <v>813</v>
      </c>
      <c r="C167" s="10" t="s">
        <v>791</v>
      </c>
      <c r="D167" s="10" t="s">
        <v>792</v>
      </c>
      <c r="E167" s="11" t="s">
        <v>814</v>
      </c>
      <c r="F167" s="10" t="s">
        <v>802</v>
      </c>
      <c r="G167" s="10" t="s">
        <v>73</v>
      </c>
      <c r="H167" s="9" t="s">
        <v>74</v>
      </c>
      <c r="I167" s="9" t="s">
        <v>91</v>
      </c>
      <c r="J167" s="13">
        <f>K167+L167+M167+N167</f>
        <v>133</v>
      </c>
      <c r="K167" s="10">
        <v>0</v>
      </c>
      <c r="L167" s="10">
        <v>0</v>
      </c>
      <c r="M167" s="10">
        <v>133</v>
      </c>
      <c r="N167" s="10">
        <v>0</v>
      </c>
      <c r="O167" s="44">
        <f>P167/J167*100%</f>
        <v>0.796992481203007</v>
      </c>
      <c r="P167" s="10">
        <v>106</v>
      </c>
      <c r="Q167" s="13">
        <f>R167+S167+T167+U167</f>
        <v>100</v>
      </c>
      <c r="R167" s="10">
        <v>0</v>
      </c>
      <c r="S167" s="10">
        <v>0</v>
      </c>
      <c r="T167" s="10">
        <v>100</v>
      </c>
      <c r="U167" s="10">
        <v>0</v>
      </c>
      <c r="V167" s="13">
        <f>W167+X167+Y167+Z167</f>
        <v>60</v>
      </c>
      <c r="W167" s="10">
        <v>0</v>
      </c>
      <c r="X167" s="10">
        <v>0</v>
      </c>
      <c r="Y167" s="10">
        <v>60</v>
      </c>
      <c r="Z167" s="10">
        <v>0</v>
      </c>
      <c r="AA167" s="13">
        <f>AB167+AC167+AD167+AG167+AJ167+AK167</f>
        <v>40</v>
      </c>
      <c r="AB167" s="10">
        <v>0</v>
      </c>
      <c r="AC167" s="10">
        <v>0</v>
      </c>
      <c r="AD167" s="13">
        <f>AE167+AF167</f>
        <v>40</v>
      </c>
      <c r="AE167" s="10">
        <v>0</v>
      </c>
      <c r="AF167" s="10">
        <v>40</v>
      </c>
      <c r="AG167" s="13">
        <f>AH167+AI167</f>
        <v>0</v>
      </c>
      <c r="AH167" s="10">
        <v>0</v>
      </c>
      <c r="AI167" s="10">
        <v>0</v>
      </c>
      <c r="AJ167" s="10">
        <v>0</v>
      </c>
      <c r="AK167" s="10">
        <v>0</v>
      </c>
      <c r="AL167" s="10" t="s">
        <v>181</v>
      </c>
      <c r="AM167" s="13">
        <f>AN167+AO167+AP167</f>
        <v>20</v>
      </c>
      <c r="AN167" s="10">
        <v>10</v>
      </c>
      <c r="AO167" s="10">
        <v>0</v>
      </c>
      <c r="AP167" s="10">
        <v>10</v>
      </c>
      <c r="AQ167" s="10" t="s">
        <v>116</v>
      </c>
      <c r="AR167" s="13">
        <f>AS167+AT167+AU167</f>
        <v>20</v>
      </c>
      <c r="AS167" s="10">
        <v>20</v>
      </c>
      <c r="AT167" s="10">
        <v>0</v>
      </c>
      <c r="AU167" s="10">
        <v>0</v>
      </c>
      <c r="AV167" s="10"/>
      <c r="AW167" s="13">
        <f>AX167+AY167+AZ167</f>
        <v>0</v>
      </c>
      <c r="AX167" s="10">
        <v>0</v>
      </c>
      <c r="AY167" s="10">
        <v>0</v>
      </c>
      <c r="AZ167" s="10">
        <v>0</v>
      </c>
      <c r="BA167" s="10"/>
      <c r="BB167" s="13">
        <f>BC167+BD167+BE167</f>
        <v>0</v>
      </c>
      <c r="BC167" s="10">
        <v>0</v>
      </c>
      <c r="BD167" s="10">
        <v>0</v>
      </c>
      <c r="BE167" s="10">
        <v>0</v>
      </c>
      <c r="BF167" s="11" t="s">
        <v>369</v>
      </c>
      <c r="BG167" s="11" t="s">
        <v>79</v>
      </c>
      <c r="BH167" s="10" t="s">
        <v>80</v>
      </c>
      <c r="BI167" s="10" t="s">
        <v>81</v>
      </c>
      <c r="BJ167" s="59" t="s">
        <v>815</v>
      </c>
      <c r="BK167" s="10" t="s">
        <v>792</v>
      </c>
      <c r="BL167" s="10" t="s">
        <v>791</v>
      </c>
    </row>
    <row r="168" s="2" customFormat="1" ht="68" customHeight="1" spans="1:64">
      <c r="A168" s="9" t="s">
        <v>816</v>
      </c>
      <c r="B168" s="11" t="s">
        <v>817</v>
      </c>
      <c r="C168" s="11"/>
      <c r="D168" s="11"/>
      <c r="E168" s="11"/>
      <c r="F168" s="11"/>
      <c r="G168" s="11"/>
      <c r="H168" s="32"/>
      <c r="I168" s="32"/>
      <c r="J168" s="13">
        <f>J169+J170+J171+J172</f>
        <v>2150</v>
      </c>
      <c r="K168" s="13">
        <f t="shared" ref="K168:BF168" si="278">K169+K170+K171+K172</f>
        <v>0</v>
      </c>
      <c r="L168" s="13">
        <f>L169+L170+L171+L172</f>
        <v>0</v>
      </c>
      <c r="M168" s="13">
        <f>M169+M170+M171+M172</f>
        <v>2150</v>
      </c>
      <c r="N168" s="13">
        <f>N169+N170+N171+N172</f>
        <v>0</v>
      </c>
      <c r="O168" s="44">
        <f>P168/J168*100%</f>
        <v>0.595348837209302</v>
      </c>
      <c r="P168" s="13">
        <f>P169+P170+P171+P172</f>
        <v>1280</v>
      </c>
      <c r="Q168" s="13">
        <f>Q169+Q170+Q171+Q172</f>
        <v>1093</v>
      </c>
      <c r="R168" s="13">
        <f>R169+R170+R171+R172</f>
        <v>0</v>
      </c>
      <c r="S168" s="13">
        <f>S169+S170+S171+S172</f>
        <v>0</v>
      </c>
      <c r="T168" s="13">
        <f>T169+T170+T171+T172</f>
        <v>1093</v>
      </c>
      <c r="U168" s="13">
        <f>U169+U170+U171+U172</f>
        <v>0</v>
      </c>
      <c r="V168" s="13">
        <f>V169+V170+V171+V172</f>
        <v>1093</v>
      </c>
      <c r="W168" s="13">
        <f>W169+W170+W171+W172</f>
        <v>0</v>
      </c>
      <c r="X168" s="13">
        <f>X169+X170+X171+X172</f>
        <v>0</v>
      </c>
      <c r="Y168" s="13">
        <f>Y169+Y170+Y171+Y172</f>
        <v>1093</v>
      </c>
      <c r="Z168" s="13">
        <f>Z169+Z170+Z171+Z172</f>
        <v>0</v>
      </c>
      <c r="AA168" s="13">
        <f>AA169+AA170+AA171+AA172</f>
        <v>750</v>
      </c>
      <c r="AB168" s="13">
        <f>AB169+AB170+AB171+AB172</f>
        <v>0</v>
      </c>
      <c r="AC168" s="13">
        <f>AC169+AC170+AC171+AC172</f>
        <v>0</v>
      </c>
      <c r="AD168" s="13">
        <f>AD169+AD170+AD171+AD172</f>
        <v>750</v>
      </c>
      <c r="AE168" s="13">
        <f>AE169+AE170+AE171+AE172</f>
        <v>0</v>
      </c>
      <c r="AF168" s="13">
        <f>AF169+AF170+AF171+AF172</f>
        <v>750</v>
      </c>
      <c r="AG168" s="13">
        <f>AG169+AG170+AG171+AG172</f>
        <v>0</v>
      </c>
      <c r="AH168" s="13">
        <f>AH169+AH170+AH171+AH172</f>
        <v>0</v>
      </c>
      <c r="AI168" s="13">
        <f>AI169+AI170+AI171+AI172</f>
        <v>0</v>
      </c>
      <c r="AJ168" s="13">
        <f>AJ169+AJ170+AJ171+AJ172</f>
        <v>0</v>
      </c>
      <c r="AK168" s="13">
        <f>AK169+AK170+AK171+AK172</f>
        <v>0</v>
      </c>
      <c r="AL168" s="13" t="e">
        <f>AL169+AL170+AL171+AL172</f>
        <v>#VALUE!</v>
      </c>
      <c r="AM168" s="13">
        <f>AM169+AM170+AM171+AM172</f>
        <v>290</v>
      </c>
      <c r="AN168" s="13">
        <f>AN169+AN170+AN171+AN172</f>
        <v>110</v>
      </c>
      <c r="AO168" s="13">
        <f>AO169+AO170+AO171+AO172</f>
        <v>0</v>
      </c>
      <c r="AP168" s="13">
        <f>AP169+AP170+AP171+AP172</f>
        <v>180</v>
      </c>
      <c r="AQ168" s="13" t="e">
        <f>AQ169+AQ170+AQ171+AQ172</f>
        <v>#VALUE!</v>
      </c>
      <c r="AR168" s="13">
        <f>AR169+AR170+AR171+AR172</f>
        <v>380</v>
      </c>
      <c r="AS168" s="13">
        <f>AS169+AS170+AS171+AS172</f>
        <v>170</v>
      </c>
      <c r="AT168" s="13">
        <f>AT169+AT170+AT171+AT172</f>
        <v>170</v>
      </c>
      <c r="AU168" s="13">
        <f>AU169+AU170+AU171+AU172</f>
        <v>40</v>
      </c>
      <c r="AV168" s="13" t="e">
        <f>AV169+AV170+AV171+AV172</f>
        <v>#VALUE!</v>
      </c>
      <c r="AW168" s="13">
        <f>AW169+AW170+AW171+AW172</f>
        <v>80</v>
      </c>
      <c r="AX168" s="13">
        <f>AX169+AX170+AX171+AX172</f>
        <v>40</v>
      </c>
      <c r="AY168" s="13">
        <f>AY169+AY170+AY171+AY172</f>
        <v>40</v>
      </c>
      <c r="AZ168" s="13">
        <f>AZ169+AZ170+AZ171+AZ172</f>
        <v>0</v>
      </c>
      <c r="BA168" s="13">
        <f>BA169+BA170+BA171+BA172</f>
        <v>0</v>
      </c>
      <c r="BB168" s="13">
        <f>BB169+BB170+BB171+BB172</f>
        <v>0</v>
      </c>
      <c r="BC168" s="13">
        <f>BC169+BC170+BC171+BC172</f>
        <v>0</v>
      </c>
      <c r="BD168" s="13">
        <f>BD169+BD170+BD171+BD172</f>
        <v>0</v>
      </c>
      <c r="BE168" s="13">
        <f>BE169+BE170+BE171+BE172</f>
        <v>0</v>
      </c>
      <c r="BF168" s="11"/>
      <c r="BG168" s="11"/>
      <c r="BH168" s="10"/>
      <c r="BI168" s="10"/>
      <c r="BJ168" s="59"/>
      <c r="BK168" s="60"/>
      <c r="BL168" s="60"/>
    </row>
    <row r="169" s="2" customFormat="1" ht="302" customHeight="1" spans="1:64">
      <c r="A169" s="9">
        <v>107</v>
      </c>
      <c r="B169" s="10" t="s">
        <v>818</v>
      </c>
      <c r="C169" s="10" t="s">
        <v>819</v>
      </c>
      <c r="D169" s="10" t="s">
        <v>820</v>
      </c>
      <c r="E169" s="16" t="s">
        <v>821</v>
      </c>
      <c r="F169" s="10" t="s">
        <v>822</v>
      </c>
      <c r="G169" s="10" t="s">
        <v>73</v>
      </c>
      <c r="H169" s="32" t="s">
        <v>115</v>
      </c>
      <c r="I169" s="32" t="s">
        <v>104</v>
      </c>
      <c r="J169" s="13">
        <f t="shared" ref="J169:J172" si="279">K169+L169+M169+N169</f>
        <v>449</v>
      </c>
      <c r="K169" s="17">
        <v>0</v>
      </c>
      <c r="L169" s="17">
        <v>0</v>
      </c>
      <c r="M169" s="17">
        <v>449</v>
      </c>
      <c r="N169" s="17">
        <v>0</v>
      </c>
      <c r="O169" s="44">
        <f>P169/J169*100%</f>
        <v>0.200445434298441</v>
      </c>
      <c r="P169" s="17">
        <v>90</v>
      </c>
      <c r="Q169" s="13">
        <f t="shared" ref="Q169:Q172" si="280">R169+S169+T169+U169</f>
        <v>45</v>
      </c>
      <c r="R169" s="17">
        <v>0</v>
      </c>
      <c r="S169" s="17">
        <v>0</v>
      </c>
      <c r="T169" s="17">
        <v>45</v>
      </c>
      <c r="U169" s="17">
        <v>0</v>
      </c>
      <c r="V169" s="13">
        <f t="shared" ref="V169:V172" si="281">W169+X169+Y169+Z169</f>
        <v>45</v>
      </c>
      <c r="W169" s="17">
        <v>0</v>
      </c>
      <c r="X169" s="17">
        <v>0</v>
      </c>
      <c r="Y169" s="17">
        <v>45</v>
      </c>
      <c r="Z169" s="17">
        <v>0</v>
      </c>
      <c r="AA169" s="13">
        <f t="shared" ref="AA169:AA172" si="282">AB169+AC169+AD169+AG169+AJ169+AK169</f>
        <v>300</v>
      </c>
      <c r="AB169" s="10">
        <v>0</v>
      </c>
      <c r="AC169" s="10">
        <v>0</v>
      </c>
      <c r="AD169" s="13">
        <f t="shared" ref="AD169:AD172" si="283">AE169+AF169</f>
        <v>300</v>
      </c>
      <c r="AE169" s="10">
        <v>0</v>
      </c>
      <c r="AF169" s="10">
        <v>300</v>
      </c>
      <c r="AG169" s="13">
        <f t="shared" ref="AG169:AG172" si="284">AH169+AI169</f>
        <v>0</v>
      </c>
      <c r="AH169" s="10">
        <v>0</v>
      </c>
      <c r="AI169" s="10">
        <v>0</v>
      </c>
      <c r="AJ169" s="10">
        <v>0</v>
      </c>
      <c r="AK169" s="10">
        <v>0</v>
      </c>
      <c r="AL169" s="10" t="s">
        <v>730</v>
      </c>
      <c r="AM169" s="13">
        <f t="shared" ref="AM169:AM172" si="285">AN169+AO169+AP169</f>
        <v>100</v>
      </c>
      <c r="AN169" s="10">
        <v>20</v>
      </c>
      <c r="AO169" s="10">
        <v>0</v>
      </c>
      <c r="AP169" s="10">
        <v>80</v>
      </c>
      <c r="AQ169" s="10" t="s">
        <v>730</v>
      </c>
      <c r="AR169" s="13">
        <f t="shared" ref="AR169:AR172" si="286">AS169+AT169+AU169</f>
        <v>120</v>
      </c>
      <c r="AS169" s="10">
        <v>40</v>
      </c>
      <c r="AT169" s="10">
        <v>40</v>
      </c>
      <c r="AU169" s="10">
        <v>40</v>
      </c>
      <c r="AV169" s="10" t="s">
        <v>116</v>
      </c>
      <c r="AW169" s="13">
        <f t="shared" ref="AW169:AW172" si="287">AX169+AY169+AZ169</f>
        <v>80</v>
      </c>
      <c r="AX169" s="10">
        <v>40</v>
      </c>
      <c r="AY169" s="10">
        <v>40</v>
      </c>
      <c r="AZ169" s="10">
        <v>0</v>
      </c>
      <c r="BA169" s="10"/>
      <c r="BB169" s="13">
        <f t="shared" ref="BB169:BB172" si="288">BC169+BD169+BE169</f>
        <v>0</v>
      </c>
      <c r="BC169" s="10">
        <v>0</v>
      </c>
      <c r="BD169" s="10">
        <v>0</v>
      </c>
      <c r="BE169" s="10">
        <v>0</v>
      </c>
      <c r="BF169" s="11" t="s">
        <v>548</v>
      </c>
      <c r="BG169" s="11" t="s">
        <v>79</v>
      </c>
      <c r="BH169" s="10" t="s">
        <v>80</v>
      </c>
      <c r="BI169" s="10" t="s">
        <v>81</v>
      </c>
      <c r="BJ169" s="59" t="s">
        <v>87</v>
      </c>
      <c r="BK169" s="10" t="s">
        <v>823</v>
      </c>
      <c r="BL169" s="10" t="s">
        <v>819</v>
      </c>
    </row>
    <row r="170" s="2" customFormat="1" ht="171" customHeight="1" spans="1:64">
      <c r="A170" s="9">
        <v>108</v>
      </c>
      <c r="B170" s="10" t="s">
        <v>824</v>
      </c>
      <c r="C170" s="10" t="s">
        <v>819</v>
      </c>
      <c r="D170" s="10" t="s">
        <v>820</v>
      </c>
      <c r="E170" s="11" t="s">
        <v>825</v>
      </c>
      <c r="F170" s="10" t="s">
        <v>826</v>
      </c>
      <c r="G170" s="10" t="s">
        <v>73</v>
      </c>
      <c r="H170" s="32" t="s">
        <v>547</v>
      </c>
      <c r="I170" s="32" t="s">
        <v>177</v>
      </c>
      <c r="J170" s="13">
        <f>K170+L170+M170+N170</f>
        <v>593</v>
      </c>
      <c r="K170" s="17" t="s">
        <v>577</v>
      </c>
      <c r="L170" s="17" t="s">
        <v>577</v>
      </c>
      <c r="M170" s="17">
        <v>593</v>
      </c>
      <c r="N170" s="17" t="s">
        <v>577</v>
      </c>
      <c r="O170" s="44">
        <f>P170/J170*100%</f>
        <v>0.699831365935919</v>
      </c>
      <c r="P170" s="17">
        <v>415</v>
      </c>
      <c r="Q170" s="13">
        <f>R170+S170+T170+U170</f>
        <v>333</v>
      </c>
      <c r="R170" s="17" t="s">
        <v>577</v>
      </c>
      <c r="S170" s="17" t="s">
        <v>577</v>
      </c>
      <c r="T170" s="17">
        <v>333</v>
      </c>
      <c r="U170" s="17" t="s">
        <v>577</v>
      </c>
      <c r="V170" s="13">
        <f>W170+X170+Y170+Z170</f>
        <v>333</v>
      </c>
      <c r="W170" s="17" t="s">
        <v>577</v>
      </c>
      <c r="X170" s="17" t="s">
        <v>577</v>
      </c>
      <c r="Y170" s="17">
        <v>333</v>
      </c>
      <c r="Z170" s="17" t="s">
        <v>577</v>
      </c>
      <c r="AA170" s="13">
        <f>AB170+AC170+AD170+AG170+AJ170+AK170</f>
        <v>200</v>
      </c>
      <c r="AB170" s="10">
        <v>0</v>
      </c>
      <c r="AC170" s="10">
        <v>0</v>
      </c>
      <c r="AD170" s="13">
        <f>AE170+AF170</f>
        <v>200</v>
      </c>
      <c r="AE170" s="10">
        <v>0</v>
      </c>
      <c r="AF170" s="10">
        <v>200</v>
      </c>
      <c r="AG170" s="13">
        <f>AH170+AI170</f>
        <v>0</v>
      </c>
      <c r="AH170" s="10">
        <v>0</v>
      </c>
      <c r="AI170" s="10">
        <v>0</v>
      </c>
      <c r="AJ170" s="10">
        <v>0</v>
      </c>
      <c r="AK170" s="10">
        <v>0</v>
      </c>
      <c r="AL170" s="10" t="s">
        <v>730</v>
      </c>
      <c r="AM170" s="13">
        <f>AN170+AO170+AP170</f>
        <v>100</v>
      </c>
      <c r="AN170" s="10">
        <v>50</v>
      </c>
      <c r="AO170" s="10">
        <v>0</v>
      </c>
      <c r="AP170" s="10">
        <v>50</v>
      </c>
      <c r="AQ170" s="10" t="s">
        <v>116</v>
      </c>
      <c r="AR170" s="13">
        <f>AS170+AT170+AU170</f>
        <v>100</v>
      </c>
      <c r="AS170" s="10">
        <v>50</v>
      </c>
      <c r="AT170" s="10">
        <v>50</v>
      </c>
      <c r="AU170" s="10">
        <v>0</v>
      </c>
      <c r="AV170" s="10"/>
      <c r="AW170" s="13">
        <f>AX170+AY170+AZ170</f>
        <v>0</v>
      </c>
      <c r="AX170" s="10">
        <v>0</v>
      </c>
      <c r="AY170" s="10">
        <v>0</v>
      </c>
      <c r="AZ170" s="10">
        <v>0</v>
      </c>
      <c r="BA170" s="10"/>
      <c r="BB170" s="13">
        <f>BC170+BD170+BE170</f>
        <v>0</v>
      </c>
      <c r="BC170" s="10">
        <v>0</v>
      </c>
      <c r="BD170" s="10">
        <v>0</v>
      </c>
      <c r="BE170" s="10">
        <v>0</v>
      </c>
      <c r="BF170" s="11" t="s">
        <v>358</v>
      </c>
      <c r="BG170" s="11" t="s">
        <v>79</v>
      </c>
      <c r="BH170" s="10" t="s">
        <v>80</v>
      </c>
      <c r="BI170" s="10" t="s">
        <v>81</v>
      </c>
      <c r="BJ170" s="59"/>
      <c r="BK170" s="61" t="s">
        <v>827</v>
      </c>
      <c r="BL170" s="10" t="s">
        <v>819</v>
      </c>
    </row>
    <row r="171" s="2" customFormat="1" ht="194" customHeight="1" spans="1:64">
      <c r="A171" s="9">
        <v>109</v>
      </c>
      <c r="B171" s="10" t="s">
        <v>828</v>
      </c>
      <c r="C171" s="10" t="s">
        <v>819</v>
      </c>
      <c r="D171" s="10" t="s">
        <v>820</v>
      </c>
      <c r="E171" s="11" t="s">
        <v>829</v>
      </c>
      <c r="F171" s="10" t="s">
        <v>830</v>
      </c>
      <c r="G171" s="10" t="s">
        <v>73</v>
      </c>
      <c r="H171" s="32" t="s">
        <v>347</v>
      </c>
      <c r="I171" s="32" t="s">
        <v>177</v>
      </c>
      <c r="J171" s="13">
        <f>K171+L171+M171+N171</f>
        <v>564</v>
      </c>
      <c r="K171" s="17" t="s">
        <v>577</v>
      </c>
      <c r="L171" s="17" t="s">
        <v>577</v>
      </c>
      <c r="M171" s="17">
        <v>564</v>
      </c>
      <c r="N171" s="17" t="s">
        <v>577</v>
      </c>
      <c r="O171" s="44">
        <f>P171/J171*100%</f>
        <v>0.700354609929078</v>
      </c>
      <c r="P171" s="17">
        <v>395</v>
      </c>
      <c r="Q171" s="13">
        <f>R171+S171+T171+U171</f>
        <v>350</v>
      </c>
      <c r="R171" s="17" t="s">
        <v>577</v>
      </c>
      <c r="S171" s="17" t="s">
        <v>577</v>
      </c>
      <c r="T171" s="17">
        <v>350</v>
      </c>
      <c r="U171" s="17" t="s">
        <v>577</v>
      </c>
      <c r="V171" s="13">
        <f>W171+X171+Y171+Z171</f>
        <v>350</v>
      </c>
      <c r="W171" s="17" t="s">
        <v>577</v>
      </c>
      <c r="X171" s="17" t="s">
        <v>577</v>
      </c>
      <c r="Y171" s="17">
        <v>350</v>
      </c>
      <c r="Z171" s="17" t="s">
        <v>577</v>
      </c>
      <c r="AA171" s="13">
        <f>AB171+AC171+AD171+AG171+AJ171+AK171</f>
        <v>100</v>
      </c>
      <c r="AB171" s="10">
        <v>0</v>
      </c>
      <c r="AC171" s="10">
        <v>0</v>
      </c>
      <c r="AD171" s="13">
        <f>AE171+AF171</f>
        <v>100</v>
      </c>
      <c r="AE171" s="10">
        <v>0</v>
      </c>
      <c r="AF171" s="10">
        <v>100</v>
      </c>
      <c r="AG171" s="13">
        <f>AH171+AI171</f>
        <v>0</v>
      </c>
      <c r="AH171" s="10">
        <v>0</v>
      </c>
      <c r="AI171" s="10">
        <v>0</v>
      </c>
      <c r="AJ171" s="10">
        <v>0</v>
      </c>
      <c r="AK171" s="10">
        <v>0</v>
      </c>
      <c r="AL171" s="10" t="s">
        <v>730</v>
      </c>
      <c r="AM171" s="13">
        <f>AN171+AO171+AP171</f>
        <v>40</v>
      </c>
      <c r="AN171" s="10">
        <v>20</v>
      </c>
      <c r="AO171" s="10">
        <v>0</v>
      </c>
      <c r="AP171" s="10">
        <v>20</v>
      </c>
      <c r="AQ171" s="10" t="s">
        <v>116</v>
      </c>
      <c r="AR171" s="13">
        <f>AS171+AT171+AU171</f>
        <v>60</v>
      </c>
      <c r="AS171" s="10">
        <v>30</v>
      </c>
      <c r="AT171" s="10">
        <v>30</v>
      </c>
      <c r="AU171" s="10">
        <v>0</v>
      </c>
      <c r="AV171" s="10"/>
      <c r="AW171" s="13">
        <f>AX171+AY171+AZ171</f>
        <v>0</v>
      </c>
      <c r="AX171" s="10">
        <v>0</v>
      </c>
      <c r="AY171" s="10">
        <v>0</v>
      </c>
      <c r="AZ171" s="10">
        <v>0</v>
      </c>
      <c r="BA171" s="10"/>
      <c r="BB171" s="13">
        <f>BC171+BD171+BE171</f>
        <v>0</v>
      </c>
      <c r="BC171" s="10">
        <v>0</v>
      </c>
      <c r="BD171" s="10">
        <v>0</v>
      </c>
      <c r="BE171" s="10">
        <v>0</v>
      </c>
      <c r="BF171" s="11" t="s">
        <v>358</v>
      </c>
      <c r="BG171" s="11" t="s">
        <v>79</v>
      </c>
      <c r="BH171" s="10" t="s">
        <v>80</v>
      </c>
      <c r="BI171" s="10" t="s">
        <v>81</v>
      </c>
      <c r="BJ171" s="59"/>
      <c r="BK171" s="61" t="s">
        <v>831</v>
      </c>
      <c r="BL171" s="10" t="s">
        <v>819</v>
      </c>
    </row>
    <row r="172" s="2" customFormat="1" ht="194" customHeight="1" spans="1:64">
      <c r="A172" s="9">
        <v>110</v>
      </c>
      <c r="B172" s="10" t="s">
        <v>832</v>
      </c>
      <c r="C172" s="10" t="s">
        <v>819</v>
      </c>
      <c r="D172" s="10" t="s">
        <v>820</v>
      </c>
      <c r="E172" s="11" t="s">
        <v>833</v>
      </c>
      <c r="F172" s="10" t="s">
        <v>834</v>
      </c>
      <c r="G172" s="10" t="s">
        <v>73</v>
      </c>
      <c r="H172" s="32" t="s">
        <v>547</v>
      </c>
      <c r="I172" s="32" t="s">
        <v>177</v>
      </c>
      <c r="J172" s="13">
        <f>K172+L172+M172+N172</f>
        <v>544</v>
      </c>
      <c r="K172" s="17" t="s">
        <v>577</v>
      </c>
      <c r="L172" s="17" t="s">
        <v>577</v>
      </c>
      <c r="M172" s="17">
        <v>544</v>
      </c>
      <c r="N172" s="17" t="s">
        <v>577</v>
      </c>
      <c r="O172" s="44">
        <f>P172/J172*100%</f>
        <v>0.698529411764706</v>
      </c>
      <c r="P172" s="17">
        <v>380</v>
      </c>
      <c r="Q172" s="13">
        <f>R172+S172+T172+U172</f>
        <v>365</v>
      </c>
      <c r="R172" s="17" t="s">
        <v>577</v>
      </c>
      <c r="S172" s="17" t="s">
        <v>577</v>
      </c>
      <c r="T172" s="17">
        <v>365</v>
      </c>
      <c r="U172" s="17" t="s">
        <v>577</v>
      </c>
      <c r="V172" s="13">
        <f>W172+X172+Y172+Z172</f>
        <v>365</v>
      </c>
      <c r="W172" s="17" t="s">
        <v>577</v>
      </c>
      <c r="X172" s="17" t="s">
        <v>577</v>
      </c>
      <c r="Y172" s="17">
        <v>365</v>
      </c>
      <c r="Z172" s="17" t="s">
        <v>577</v>
      </c>
      <c r="AA172" s="13">
        <f>AB172+AC172+AD172+AG172+AJ172+AK172</f>
        <v>150</v>
      </c>
      <c r="AB172" s="10">
        <v>0</v>
      </c>
      <c r="AC172" s="10">
        <v>0</v>
      </c>
      <c r="AD172" s="13">
        <f>AE172+AF172</f>
        <v>150</v>
      </c>
      <c r="AE172" s="10">
        <v>0</v>
      </c>
      <c r="AF172" s="10">
        <v>150</v>
      </c>
      <c r="AG172" s="13">
        <f>AH172+AI172</f>
        <v>0</v>
      </c>
      <c r="AH172" s="10">
        <v>0</v>
      </c>
      <c r="AI172" s="10">
        <v>0</v>
      </c>
      <c r="AJ172" s="10">
        <v>0</v>
      </c>
      <c r="AK172" s="10">
        <v>0</v>
      </c>
      <c r="AL172" s="10" t="s">
        <v>769</v>
      </c>
      <c r="AM172" s="13">
        <f>AN172+AO172+AP172</f>
        <v>50</v>
      </c>
      <c r="AN172" s="10">
        <v>20</v>
      </c>
      <c r="AO172" s="10">
        <v>0</v>
      </c>
      <c r="AP172" s="10">
        <v>30</v>
      </c>
      <c r="AQ172" s="10" t="s">
        <v>116</v>
      </c>
      <c r="AR172" s="13">
        <f>AS172+AT172+AU172</f>
        <v>100</v>
      </c>
      <c r="AS172" s="10">
        <v>50</v>
      </c>
      <c r="AT172" s="10">
        <v>50</v>
      </c>
      <c r="AU172" s="10">
        <v>0</v>
      </c>
      <c r="AV172" s="10"/>
      <c r="AW172" s="13">
        <f>AX172+AY172+AZ172</f>
        <v>0</v>
      </c>
      <c r="AX172" s="10">
        <v>0</v>
      </c>
      <c r="AY172" s="10">
        <v>0</v>
      </c>
      <c r="AZ172" s="10">
        <v>0</v>
      </c>
      <c r="BA172" s="10"/>
      <c r="BB172" s="13">
        <f>BC172+BD172+BE172</f>
        <v>0</v>
      </c>
      <c r="BC172" s="10">
        <v>0</v>
      </c>
      <c r="BD172" s="10">
        <v>0</v>
      </c>
      <c r="BE172" s="10">
        <v>0</v>
      </c>
      <c r="BF172" s="11" t="s">
        <v>358</v>
      </c>
      <c r="BG172" s="11" t="s">
        <v>79</v>
      </c>
      <c r="BH172" s="10" t="s">
        <v>80</v>
      </c>
      <c r="BI172" s="10" t="s">
        <v>81</v>
      </c>
      <c r="BJ172" s="59"/>
      <c r="BK172" s="61" t="s">
        <v>827</v>
      </c>
      <c r="BL172" s="10" t="s">
        <v>819</v>
      </c>
    </row>
    <row r="173" s="2" customFormat="1" ht="68" customHeight="1" spans="1:64">
      <c r="A173" s="9" t="s">
        <v>835</v>
      </c>
      <c r="B173" s="11" t="s">
        <v>836</v>
      </c>
      <c r="C173" s="11"/>
      <c r="D173" s="11"/>
      <c r="E173" s="11"/>
      <c r="F173" s="11"/>
      <c r="G173" s="11"/>
      <c r="H173" s="32"/>
      <c r="I173" s="32"/>
      <c r="J173" s="13">
        <f>J174+J175+J176+J177+J178</f>
        <v>4539</v>
      </c>
      <c r="K173" s="13">
        <f t="shared" ref="K173:BF173" si="289">K174+K175+K176+K177+K178</f>
        <v>0</v>
      </c>
      <c r="L173" s="13">
        <f>L174+L175+L176+L177+L178</f>
        <v>0</v>
      </c>
      <c r="M173" s="13">
        <f>M174+M175+M176+M177+M178</f>
        <v>4539</v>
      </c>
      <c r="N173" s="13">
        <f>N174+N175+N176+N177+N178</f>
        <v>0</v>
      </c>
      <c r="O173" s="44">
        <f>P173/J173*100%</f>
        <v>0.760960564000881</v>
      </c>
      <c r="P173" s="13">
        <f>P174+P175+P176+P177+P178</f>
        <v>3454</v>
      </c>
      <c r="Q173" s="13">
        <f>Q174+Q175+Q176+Q177+Q178</f>
        <v>2420</v>
      </c>
      <c r="R173" s="13">
        <f>R174+R175+R176+R177+R178</f>
        <v>0</v>
      </c>
      <c r="S173" s="13">
        <f>S174+S175+S176+S177+S178</f>
        <v>0</v>
      </c>
      <c r="T173" s="13">
        <f>T174+T175+T176+T177+T178</f>
        <v>2420</v>
      </c>
      <c r="U173" s="13">
        <f>U174+U175+U176+U177+U178</f>
        <v>0</v>
      </c>
      <c r="V173" s="13">
        <f>V174+V175+V176+V177+V178</f>
        <v>2420</v>
      </c>
      <c r="W173" s="13">
        <f>W174+W175+W176+W177+W178</f>
        <v>0</v>
      </c>
      <c r="X173" s="13">
        <f>X174+X175+X176+X177+X178</f>
        <v>0</v>
      </c>
      <c r="Y173" s="13">
        <f>Y174+Y175+Y176+Y177+Y178</f>
        <v>2420</v>
      </c>
      <c r="Z173" s="13">
        <f>Z174+Z175+Z176+Z177+Z178</f>
        <v>0</v>
      </c>
      <c r="AA173" s="13">
        <f>AA174+AA175+AA176+AA177+AA178</f>
        <v>1430</v>
      </c>
      <c r="AB173" s="13">
        <f>AB174+AB175+AB176+AB177+AB178</f>
        <v>0</v>
      </c>
      <c r="AC173" s="13">
        <f>AC174+AC175+AC176+AC177+AC178</f>
        <v>0</v>
      </c>
      <c r="AD173" s="13">
        <f>AD174+AD175+AD176+AD177+AD178</f>
        <v>1430</v>
      </c>
      <c r="AE173" s="13">
        <f>AE174+AE175+AE176+AE177+AE178</f>
        <v>0</v>
      </c>
      <c r="AF173" s="13">
        <f>AF174+AF175+AF176+AF177+AF178</f>
        <v>1430</v>
      </c>
      <c r="AG173" s="13">
        <f>AG174+AG175+AG176+AG177+AG178</f>
        <v>0</v>
      </c>
      <c r="AH173" s="13">
        <f>AH174+AH175+AH176+AH177+AH178</f>
        <v>0</v>
      </c>
      <c r="AI173" s="13">
        <f>AI174+AI175+AI176+AI177+AI178</f>
        <v>0</v>
      </c>
      <c r="AJ173" s="13">
        <f>AJ174+AJ175+AJ176+AJ177+AJ178</f>
        <v>0</v>
      </c>
      <c r="AK173" s="13">
        <f>AK174+AK175+AK176+AK177+AK178</f>
        <v>0</v>
      </c>
      <c r="AL173" s="13" t="e">
        <f>AL174+AL175+AL176+AL177+AL178</f>
        <v>#VALUE!</v>
      </c>
      <c r="AM173" s="13">
        <f>AM174+AM175+AM176+AM177+AM178</f>
        <v>333</v>
      </c>
      <c r="AN173" s="13">
        <f>AN174+AN175+AN176+AN177+AN178</f>
        <v>130</v>
      </c>
      <c r="AO173" s="13">
        <f>AO174+AO175+AO176+AO177+AO178</f>
        <v>0</v>
      </c>
      <c r="AP173" s="13">
        <f>AP174+AP175+AP176+AP177+AP178</f>
        <v>203</v>
      </c>
      <c r="AQ173" s="13" t="e">
        <f>AQ174+AQ175+AQ176+AQ177+AQ178</f>
        <v>#VALUE!</v>
      </c>
      <c r="AR173" s="13">
        <f>AR174+AR175+AR176+AR177+AR178</f>
        <v>635</v>
      </c>
      <c r="AS173" s="13">
        <f>AS174+AS175+AS176+AS177+AS178</f>
        <v>270</v>
      </c>
      <c r="AT173" s="13">
        <f>AT174+AT175+AT176+AT177+AT178</f>
        <v>205</v>
      </c>
      <c r="AU173" s="13">
        <f>AU174+AU175+AU176+AU177+AU178</f>
        <v>160</v>
      </c>
      <c r="AV173" s="13" t="e">
        <f>AV174+AV175+AV176+AV177+AV178</f>
        <v>#VALUE!</v>
      </c>
      <c r="AW173" s="13">
        <f>AW174+AW175+AW176+AW177+AW178</f>
        <v>340</v>
      </c>
      <c r="AX173" s="13">
        <f>AX174+AX175+AX176+AX177+AX178</f>
        <v>145</v>
      </c>
      <c r="AY173" s="13">
        <f>AY174+AY175+AY176+AY177+AY178</f>
        <v>95</v>
      </c>
      <c r="AZ173" s="13">
        <f>AZ174+AZ175+AZ176+AZ177+AZ178</f>
        <v>100</v>
      </c>
      <c r="BA173" s="13" t="e">
        <f>BA174+BA175+BA176+BA177+BA178</f>
        <v>#VALUE!</v>
      </c>
      <c r="BB173" s="13">
        <f>BB174+BB175+BB176+BB177+BB178</f>
        <v>122</v>
      </c>
      <c r="BC173" s="13">
        <f>BC174+BC175+BC176+BC177+BC178</f>
        <v>45</v>
      </c>
      <c r="BD173" s="13">
        <f>BD174+BD175+BD176+BD177+BD178</f>
        <v>77</v>
      </c>
      <c r="BE173" s="13">
        <f>BE174+BE175+BE176+BE177+BE178</f>
        <v>0</v>
      </c>
      <c r="BF173" s="11"/>
      <c r="BG173" s="11"/>
      <c r="BH173" s="10"/>
      <c r="BI173" s="10"/>
      <c r="BJ173" s="59"/>
      <c r="BK173" s="60"/>
      <c r="BL173" s="60"/>
    </row>
    <row r="174" s="2" customFormat="1" ht="131" customHeight="1" spans="1:64">
      <c r="A174" s="9">
        <v>111</v>
      </c>
      <c r="B174" s="10" t="s">
        <v>837</v>
      </c>
      <c r="C174" s="10" t="s">
        <v>838</v>
      </c>
      <c r="D174" s="10" t="s">
        <v>839</v>
      </c>
      <c r="E174" s="11" t="s">
        <v>840</v>
      </c>
      <c r="F174" s="10" t="s">
        <v>841</v>
      </c>
      <c r="G174" s="10" t="s">
        <v>73</v>
      </c>
      <c r="H174" s="83" t="s">
        <v>115</v>
      </c>
      <c r="I174" s="83" t="s">
        <v>291</v>
      </c>
      <c r="J174" s="13">
        <f t="shared" ref="J174:J178" si="290">K174+L174+M174+N174</f>
        <v>715</v>
      </c>
      <c r="K174" s="17">
        <v>0</v>
      </c>
      <c r="L174" s="17">
        <v>0</v>
      </c>
      <c r="M174" s="17">
        <v>715</v>
      </c>
      <c r="N174" s="17">
        <v>0</v>
      </c>
      <c r="O174" s="44">
        <f>P174/J174*100%</f>
        <v>0.4</v>
      </c>
      <c r="P174" s="17">
        <v>286</v>
      </c>
      <c r="Q174" s="13">
        <f t="shared" ref="Q174:Q178" si="291">R174+S174+T174+U174</f>
        <v>0</v>
      </c>
      <c r="R174" s="17">
        <v>0</v>
      </c>
      <c r="S174" s="17">
        <v>0</v>
      </c>
      <c r="T174" s="17">
        <v>0</v>
      </c>
      <c r="U174" s="17">
        <v>0</v>
      </c>
      <c r="V174" s="13">
        <f t="shared" ref="V174:V178" si="292">W174+X174+Y174+Z174</f>
        <v>0</v>
      </c>
      <c r="W174" s="17">
        <v>0</v>
      </c>
      <c r="X174" s="17">
        <v>0</v>
      </c>
      <c r="Y174" s="17">
        <v>0</v>
      </c>
      <c r="Z174" s="17">
        <v>0</v>
      </c>
      <c r="AA174" s="13">
        <f t="shared" ref="AA174:AA178" si="293">AB174+AC174+AD174+AG174+AJ174+AK174</f>
        <v>350</v>
      </c>
      <c r="AB174" s="10">
        <v>0</v>
      </c>
      <c r="AC174" s="10">
        <v>0</v>
      </c>
      <c r="AD174" s="13">
        <f t="shared" ref="AD174:AD178" si="294">AE174+AF174</f>
        <v>350</v>
      </c>
      <c r="AE174" s="10">
        <v>0</v>
      </c>
      <c r="AF174" s="10">
        <v>350</v>
      </c>
      <c r="AG174" s="13">
        <f t="shared" ref="AG174:AG178" si="295">AH174+AI174</f>
        <v>0</v>
      </c>
      <c r="AH174" s="10">
        <v>0</v>
      </c>
      <c r="AI174" s="10">
        <v>0</v>
      </c>
      <c r="AJ174" s="10">
        <v>0</v>
      </c>
      <c r="AK174" s="10">
        <v>0</v>
      </c>
      <c r="AL174" s="10" t="s">
        <v>769</v>
      </c>
      <c r="AM174" s="13">
        <f t="shared" ref="AM174:AM178" si="296">AN174+AO174+AP174</f>
        <v>80</v>
      </c>
      <c r="AN174" s="10">
        <v>40</v>
      </c>
      <c r="AO174" s="10">
        <v>0</v>
      </c>
      <c r="AP174" s="10">
        <v>40</v>
      </c>
      <c r="AQ174" s="10" t="s">
        <v>769</v>
      </c>
      <c r="AR174" s="13">
        <f>AS174+AT174+AU174</f>
        <v>130</v>
      </c>
      <c r="AS174" s="10">
        <v>40</v>
      </c>
      <c r="AT174" s="10">
        <v>40</v>
      </c>
      <c r="AU174" s="10">
        <v>50</v>
      </c>
      <c r="AV174" s="10" t="s">
        <v>116</v>
      </c>
      <c r="AW174" s="13">
        <f t="shared" ref="AW174:AW178" si="297">AX174+AY174+AZ174</f>
        <v>140</v>
      </c>
      <c r="AX174" s="10">
        <v>40</v>
      </c>
      <c r="AY174" s="10">
        <v>50</v>
      </c>
      <c r="AZ174" s="10">
        <v>50</v>
      </c>
      <c r="BA174" s="10"/>
      <c r="BB174" s="13">
        <f t="shared" ref="BB174:BB178" si="298">BC174+BD174+BE174</f>
        <v>0</v>
      </c>
      <c r="BC174" s="10">
        <v>0</v>
      </c>
      <c r="BD174" s="10">
        <v>0</v>
      </c>
      <c r="BE174" s="10">
        <v>0</v>
      </c>
      <c r="BF174" s="11" t="s">
        <v>806</v>
      </c>
      <c r="BG174" s="11" t="s">
        <v>79</v>
      </c>
      <c r="BH174" s="10" t="s">
        <v>80</v>
      </c>
      <c r="BI174" s="10" t="s">
        <v>81</v>
      </c>
      <c r="BJ174" s="59" t="s">
        <v>87</v>
      </c>
      <c r="BK174" s="10" t="s">
        <v>842</v>
      </c>
      <c r="BL174" s="10" t="s">
        <v>838</v>
      </c>
    </row>
    <row r="175" s="2" customFormat="1" ht="182" customHeight="1" spans="1:64">
      <c r="A175" s="9">
        <v>112</v>
      </c>
      <c r="B175" s="10" t="s">
        <v>843</v>
      </c>
      <c r="C175" s="10" t="s">
        <v>838</v>
      </c>
      <c r="D175" s="10" t="s">
        <v>839</v>
      </c>
      <c r="E175" s="11" t="s">
        <v>844</v>
      </c>
      <c r="F175" s="10" t="s">
        <v>845</v>
      </c>
      <c r="G175" s="10" t="s">
        <v>73</v>
      </c>
      <c r="H175" s="83" t="s">
        <v>547</v>
      </c>
      <c r="I175" s="83" t="s">
        <v>203</v>
      </c>
      <c r="J175" s="13">
        <f>K175+L175+M175+N175</f>
        <v>634</v>
      </c>
      <c r="K175" s="17">
        <v>0</v>
      </c>
      <c r="L175" s="17">
        <v>0</v>
      </c>
      <c r="M175" s="17">
        <v>634</v>
      </c>
      <c r="N175" s="17">
        <v>0</v>
      </c>
      <c r="O175" s="44">
        <f>P175/J175*100%</f>
        <v>0.850157728706625</v>
      </c>
      <c r="P175" s="17">
        <v>539</v>
      </c>
      <c r="Q175" s="13">
        <f>R175+S175+T175+U175</f>
        <v>385</v>
      </c>
      <c r="R175" s="17">
        <v>0</v>
      </c>
      <c r="S175" s="17">
        <v>0</v>
      </c>
      <c r="T175" s="17">
        <v>385</v>
      </c>
      <c r="U175" s="17">
        <v>0</v>
      </c>
      <c r="V175" s="13">
        <f>W175+X175+Y175+Z175</f>
        <v>385</v>
      </c>
      <c r="W175" s="17">
        <v>0</v>
      </c>
      <c r="X175" s="17">
        <v>0</v>
      </c>
      <c r="Y175" s="17">
        <v>385</v>
      </c>
      <c r="Z175" s="17">
        <v>0</v>
      </c>
      <c r="AA175" s="13">
        <f>AB175+AC175+AD175+AG175+AJ175+AK175</f>
        <v>150</v>
      </c>
      <c r="AB175" s="10">
        <v>0</v>
      </c>
      <c r="AC175" s="10">
        <v>0</v>
      </c>
      <c r="AD175" s="13">
        <f>AE175+AF175</f>
        <v>150</v>
      </c>
      <c r="AE175" s="10">
        <v>0</v>
      </c>
      <c r="AF175" s="10">
        <v>150</v>
      </c>
      <c r="AG175" s="13">
        <f>AH175+AI175</f>
        <v>0</v>
      </c>
      <c r="AH175" s="10">
        <v>0</v>
      </c>
      <c r="AI175" s="10">
        <v>0</v>
      </c>
      <c r="AJ175" s="10">
        <v>0</v>
      </c>
      <c r="AK175" s="10">
        <v>0</v>
      </c>
      <c r="AL175" s="10" t="s">
        <v>769</v>
      </c>
      <c r="AM175" s="13">
        <f>AN175+AO175+AP175</f>
        <v>35</v>
      </c>
      <c r="AN175" s="10">
        <v>5</v>
      </c>
      <c r="AO175" s="10">
        <v>0</v>
      </c>
      <c r="AP175" s="10">
        <v>30</v>
      </c>
      <c r="AQ175" s="10" t="s">
        <v>769</v>
      </c>
      <c r="AR175" s="13">
        <f t="shared" ref="AR174:AR178" si="299">AS175+AT175+AU175</f>
        <v>40</v>
      </c>
      <c r="AS175" s="10">
        <v>10</v>
      </c>
      <c r="AT175" s="10">
        <v>15</v>
      </c>
      <c r="AU175" s="10">
        <v>15</v>
      </c>
      <c r="AV175" s="10" t="s">
        <v>769</v>
      </c>
      <c r="AW175" s="13">
        <f>AX175+AY175+AZ175</f>
        <v>35</v>
      </c>
      <c r="AX175" s="10">
        <v>10</v>
      </c>
      <c r="AY175" s="10">
        <v>10</v>
      </c>
      <c r="AZ175" s="10">
        <v>15</v>
      </c>
      <c r="BA175" s="10" t="s">
        <v>116</v>
      </c>
      <c r="BB175" s="13">
        <f>BC175+BD175+BE175</f>
        <v>40</v>
      </c>
      <c r="BC175" s="10">
        <v>10</v>
      </c>
      <c r="BD175" s="10">
        <v>30</v>
      </c>
      <c r="BE175" s="10">
        <v>0</v>
      </c>
      <c r="BF175" s="11" t="s">
        <v>846</v>
      </c>
      <c r="BG175" s="11" t="s">
        <v>79</v>
      </c>
      <c r="BH175" s="10" t="s">
        <v>80</v>
      </c>
      <c r="BI175" s="10" t="s">
        <v>81</v>
      </c>
      <c r="BJ175" s="59" t="s">
        <v>87</v>
      </c>
      <c r="BK175" s="10" t="s">
        <v>847</v>
      </c>
      <c r="BL175" s="10" t="s">
        <v>838</v>
      </c>
    </row>
    <row r="176" s="2" customFormat="1" ht="220" customHeight="1" spans="1:64">
      <c r="A176" s="9">
        <v>113</v>
      </c>
      <c r="B176" s="10" t="s">
        <v>848</v>
      </c>
      <c r="C176" s="10" t="s">
        <v>838</v>
      </c>
      <c r="D176" s="10" t="s">
        <v>839</v>
      </c>
      <c r="E176" s="11" t="s">
        <v>849</v>
      </c>
      <c r="F176" s="10" t="s">
        <v>850</v>
      </c>
      <c r="G176" s="10" t="s">
        <v>73</v>
      </c>
      <c r="H176" s="83" t="s">
        <v>547</v>
      </c>
      <c r="I176" s="83" t="s">
        <v>203</v>
      </c>
      <c r="J176" s="13">
        <f>K176+L176+M176+N176</f>
        <v>742</v>
      </c>
      <c r="K176" s="17">
        <v>0</v>
      </c>
      <c r="L176" s="17">
        <v>0</v>
      </c>
      <c r="M176" s="17">
        <v>742</v>
      </c>
      <c r="N176" s="17">
        <v>0</v>
      </c>
      <c r="O176" s="44">
        <f>P176/J176*100%</f>
        <v>0.695417789757412</v>
      </c>
      <c r="P176" s="17">
        <v>516</v>
      </c>
      <c r="Q176" s="13">
        <f>R176+S176+T176+U176</f>
        <v>276</v>
      </c>
      <c r="R176" s="17">
        <v>0</v>
      </c>
      <c r="S176" s="17">
        <v>0</v>
      </c>
      <c r="T176" s="17">
        <v>276</v>
      </c>
      <c r="U176" s="17">
        <v>0</v>
      </c>
      <c r="V176" s="13">
        <f>W176+X176+Y176+Z176</f>
        <v>276</v>
      </c>
      <c r="W176" s="17">
        <v>0</v>
      </c>
      <c r="X176" s="17">
        <v>0</v>
      </c>
      <c r="Y176" s="17">
        <v>276</v>
      </c>
      <c r="Z176" s="17">
        <v>0</v>
      </c>
      <c r="AA176" s="13">
        <f>AB176+AC176+AD176+AG176+AJ176+AK176</f>
        <v>380</v>
      </c>
      <c r="AB176" s="10">
        <v>0</v>
      </c>
      <c r="AC176" s="10">
        <v>0</v>
      </c>
      <c r="AD176" s="13">
        <f>AE176+AF176</f>
        <v>380</v>
      </c>
      <c r="AE176" s="10">
        <v>0</v>
      </c>
      <c r="AF176" s="10">
        <v>380</v>
      </c>
      <c r="AG176" s="13">
        <f>AH176+AI176</f>
        <v>0</v>
      </c>
      <c r="AH176" s="10">
        <v>0</v>
      </c>
      <c r="AI176" s="10">
        <v>0</v>
      </c>
      <c r="AJ176" s="10">
        <v>0</v>
      </c>
      <c r="AK176" s="10">
        <v>0</v>
      </c>
      <c r="AL176" s="10" t="s">
        <v>769</v>
      </c>
      <c r="AM176" s="13">
        <f>AN176+AO176+AP176</f>
        <v>63</v>
      </c>
      <c r="AN176" s="10">
        <v>20</v>
      </c>
      <c r="AO176" s="10">
        <v>0</v>
      </c>
      <c r="AP176" s="10">
        <v>43</v>
      </c>
      <c r="AQ176" s="10" t="s">
        <v>769</v>
      </c>
      <c r="AR176" s="13">
        <f>AS176+AT176+AU176</f>
        <v>130</v>
      </c>
      <c r="AS176" s="10">
        <v>50</v>
      </c>
      <c r="AT176" s="10">
        <v>45</v>
      </c>
      <c r="AU176" s="10">
        <v>35</v>
      </c>
      <c r="AV176" s="10" t="s">
        <v>769</v>
      </c>
      <c r="AW176" s="13">
        <f>AX176+AY176+AZ176</f>
        <v>105</v>
      </c>
      <c r="AX176" s="10">
        <v>35</v>
      </c>
      <c r="AY176" s="10">
        <v>35</v>
      </c>
      <c r="AZ176" s="10">
        <v>35</v>
      </c>
      <c r="BA176" s="10" t="s">
        <v>116</v>
      </c>
      <c r="BB176" s="13">
        <f>BC176+BD176+BE176</f>
        <v>82</v>
      </c>
      <c r="BC176" s="10">
        <v>35</v>
      </c>
      <c r="BD176" s="10">
        <v>47</v>
      </c>
      <c r="BE176" s="10">
        <v>0</v>
      </c>
      <c r="BF176" s="11" t="s">
        <v>358</v>
      </c>
      <c r="BG176" s="11" t="s">
        <v>79</v>
      </c>
      <c r="BH176" s="10" t="s">
        <v>80</v>
      </c>
      <c r="BI176" s="10" t="s">
        <v>81</v>
      </c>
      <c r="BJ176" s="59" t="s">
        <v>87</v>
      </c>
      <c r="BK176" s="10" t="s">
        <v>851</v>
      </c>
      <c r="BL176" s="10" t="s">
        <v>838</v>
      </c>
    </row>
    <row r="177" s="2" customFormat="1" ht="159" customHeight="1" spans="1:64">
      <c r="A177" s="9">
        <v>114</v>
      </c>
      <c r="B177" s="10" t="s">
        <v>852</v>
      </c>
      <c r="C177" s="10" t="s">
        <v>838</v>
      </c>
      <c r="D177" s="10" t="s">
        <v>839</v>
      </c>
      <c r="E177" s="11" t="s">
        <v>853</v>
      </c>
      <c r="F177" s="10" t="s">
        <v>854</v>
      </c>
      <c r="G177" s="10" t="s">
        <v>73</v>
      </c>
      <c r="H177" s="83" t="s">
        <v>855</v>
      </c>
      <c r="I177" s="83" t="s">
        <v>325</v>
      </c>
      <c r="J177" s="13">
        <f>K177+L177+M177+N177</f>
        <v>1881</v>
      </c>
      <c r="K177" s="17">
        <v>0</v>
      </c>
      <c r="L177" s="17">
        <v>0</v>
      </c>
      <c r="M177" s="17">
        <v>1881</v>
      </c>
      <c r="N177" s="17">
        <v>0</v>
      </c>
      <c r="O177" s="44">
        <f>P177/J177*100%</f>
        <v>0.900053163211058</v>
      </c>
      <c r="P177" s="17">
        <v>1693</v>
      </c>
      <c r="Q177" s="13">
        <f>R177+S177+T177+U177</f>
        <v>1385</v>
      </c>
      <c r="R177" s="17">
        <v>0</v>
      </c>
      <c r="S177" s="17">
        <v>0</v>
      </c>
      <c r="T177" s="17">
        <v>1385</v>
      </c>
      <c r="U177" s="17">
        <v>0</v>
      </c>
      <c r="V177" s="13">
        <f>W177+X177+Y177+Z177</f>
        <v>1385</v>
      </c>
      <c r="W177" s="17">
        <v>0</v>
      </c>
      <c r="X177" s="17">
        <v>0</v>
      </c>
      <c r="Y177" s="17">
        <v>1385</v>
      </c>
      <c r="Z177" s="17">
        <v>0</v>
      </c>
      <c r="AA177" s="13">
        <f>AB177+AC177+AD177+AG177+AJ177+AK177</f>
        <v>400</v>
      </c>
      <c r="AB177" s="10">
        <v>0</v>
      </c>
      <c r="AC177" s="10">
        <v>0</v>
      </c>
      <c r="AD177" s="13">
        <f>AE177+AF177</f>
        <v>400</v>
      </c>
      <c r="AE177" s="10">
        <v>0</v>
      </c>
      <c r="AF177" s="10">
        <v>400</v>
      </c>
      <c r="AG177" s="13">
        <f>AH177+AI177</f>
        <v>0</v>
      </c>
      <c r="AH177" s="10">
        <v>0</v>
      </c>
      <c r="AI177" s="10">
        <v>0</v>
      </c>
      <c r="AJ177" s="10">
        <v>0</v>
      </c>
      <c r="AK177" s="10">
        <v>0</v>
      </c>
      <c r="AL177" s="10" t="s">
        <v>730</v>
      </c>
      <c r="AM177" s="13">
        <f>AN177+AO177+AP177</f>
        <v>100</v>
      </c>
      <c r="AN177" s="10">
        <v>40</v>
      </c>
      <c r="AO177" s="10">
        <v>0</v>
      </c>
      <c r="AP177" s="10">
        <v>60</v>
      </c>
      <c r="AQ177" s="10" t="s">
        <v>730</v>
      </c>
      <c r="AR177" s="13">
        <f>AS177+AT177+AU177</f>
        <v>240</v>
      </c>
      <c r="AS177" s="10">
        <v>120</v>
      </c>
      <c r="AT177" s="10">
        <v>60</v>
      </c>
      <c r="AU177" s="10">
        <v>60</v>
      </c>
      <c r="AV177" s="10" t="s">
        <v>116</v>
      </c>
      <c r="AW177" s="13">
        <f>AX177+AY177+AZ177</f>
        <v>60</v>
      </c>
      <c r="AX177" s="10">
        <v>60</v>
      </c>
      <c r="AY177" s="10">
        <v>0</v>
      </c>
      <c r="AZ177" s="10">
        <v>0</v>
      </c>
      <c r="BA177" s="10"/>
      <c r="BB177" s="13">
        <f>BC177+BD177+BE177</f>
        <v>0</v>
      </c>
      <c r="BC177" s="10">
        <v>0</v>
      </c>
      <c r="BD177" s="10">
        <v>0</v>
      </c>
      <c r="BE177" s="10">
        <v>0</v>
      </c>
      <c r="BF177" s="11" t="s">
        <v>243</v>
      </c>
      <c r="BG177" s="11" t="s">
        <v>79</v>
      </c>
      <c r="BH177" s="10" t="s">
        <v>80</v>
      </c>
      <c r="BI177" s="10" t="s">
        <v>81</v>
      </c>
      <c r="BJ177" s="59" t="s">
        <v>87</v>
      </c>
      <c r="BK177" s="10" t="s">
        <v>842</v>
      </c>
      <c r="BL177" s="10" t="s">
        <v>838</v>
      </c>
    </row>
    <row r="178" s="2" customFormat="1" ht="217" customHeight="1" spans="1:64">
      <c r="A178" s="9">
        <v>115</v>
      </c>
      <c r="B178" s="10" t="s">
        <v>856</v>
      </c>
      <c r="C178" s="10" t="s">
        <v>838</v>
      </c>
      <c r="D178" s="10" t="s">
        <v>839</v>
      </c>
      <c r="E178" s="11" t="s">
        <v>857</v>
      </c>
      <c r="F178" s="69" t="s">
        <v>858</v>
      </c>
      <c r="G178" s="10" t="s">
        <v>73</v>
      </c>
      <c r="H178" s="84" t="s">
        <v>547</v>
      </c>
      <c r="I178" s="84" t="s">
        <v>177</v>
      </c>
      <c r="J178" s="13">
        <f>K178+L178+M178+N178</f>
        <v>567</v>
      </c>
      <c r="K178" s="17">
        <v>0</v>
      </c>
      <c r="L178" s="17">
        <v>0</v>
      </c>
      <c r="M178" s="17">
        <v>567</v>
      </c>
      <c r="N178" s="17">
        <v>0</v>
      </c>
      <c r="O178" s="44">
        <f>P178/J178*100%</f>
        <v>0.740740740740741</v>
      </c>
      <c r="P178" s="17">
        <v>420</v>
      </c>
      <c r="Q178" s="13">
        <f>R178+S178+T178+U178</f>
        <v>374</v>
      </c>
      <c r="R178" s="17" t="s">
        <v>577</v>
      </c>
      <c r="S178" s="17" t="s">
        <v>577</v>
      </c>
      <c r="T178" s="17">
        <v>374</v>
      </c>
      <c r="U178" s="17" t="s">
        <v>577</v>
      </c>
      <c r="V178" s="13">
        <f>W178+X178+Y178+Z178</f>
        <v>374</v>
      </c>
      <c r="W178" s="17" t="s">
        <v>577</v>
      </c>
      <c r="X178" s="17" t="s">
        <v>577</v>
      </c>
      <c r="Y178" s="17">
        <v>374</v>
      </c>
      <c r="Z178" s="17" t="s">
        <v>577</v>
      </c>
      <c r="AA178" s="13">
        <f>AB178+AC178+AD178+AG178+AJ178+AK178</f>
        <v>150</v>
      </c>
      <c r="AB178" s="10">
        <v>0</v>
      </c>
      <c r="AC178" s="10">
        <v>0</v>
      </c>
      <c r="AD178" s="13">
        <f>AE178+AF178</f>
        <v>150</v>
      </c>
      <c r="AE178" s="10">
        <v>0</v>
      </c>
      <c r="AF178" s="10">
        <v>150</v>
      </c>
      <c r="AG178" s="13">
        <f>AH178+AI178</f>
        <v>0</v>
      </c>
      <c r="AH178" s="10">
        <v>0</v>
      </c>
      <c r="AI178" s="10">
        <v>0</v>
      </c>
      <c r="AJ178" s="10">
        <v>0</v>
      </c>
      <c r="AK178" s="10">
        <v>0</v>
      </c>
      <c r="AL178" s="10" t="s">
        <v>769</v>
      </c>
      <c r="AM178" s="13">
        <f>AN178+AO178+AP178</f>
        <v>55</v>
      </c>
      <c r="AN178" s="10">
        <v>25</v>
      </c>
      <c r="AO178" s="10">
        <v>0</v>
      </c>
      <c r="AP178" s="10">
        <v>30</v>
      </c>
      <c r="AQ178" s="10" t="s">
        <v>116</v>
      </c>
      <c r="AR178" s="13">
        <f>AS178+AT178+AU178</f>
        <v>95</v>
      </c>
      <c r="AS178" s="10">
        <v>50</v>
      </c>
      <c r="AT178" s="10">
        <v>45</v>
      </c>
      <c r="AU178" s="10">
        <v>0</v>
      </c>
      <c r="AV178" s="10"/>
      <c r="AW178" s="13">
        <f>AX178+AY178+AZ178</f>
        <v>0</v>
      </c>
      <c r="AX178" s="10">
        <v>0</v>
      </c>
      <c r="AY178" s="10">
        <v>0</v>
      </c>
      <c r="AZ178" s="10">
        <v>0</v>
      </c>
      <c r="BA178" s="10"/>
      <c r="BB178" s="13">
        <f>BC178+BD178+BE178</f>
        <v>0</v>
      </c>
      <c r="BC178" s="10">
        <v>0</v>
      </c>
      <c r="BD178" s="10">
        <v>0</v>
      </c>
      <c r="BE178" s="10">
        <v>0</v>
      </c>
      <c r="BF178" s="11" t="s">
        <v>859</v>
      </c>
      <c r="BG178" s="11" t="s">
        <v>79</v>
      </c>
      <c r="BH178" s="10" t="s">
        <v>80</v>
      </c>
      <c r="BI178" s="10" t="s">
        <v>81</v>
      </c>
      <c r="BJ178" s="59" t="s">
        <v>87</v>
      </c>
      <c r="BK178" s="10" t="s">
        <v>860</v>
      </c>
      <c r="BL178" s="10" t="s">
        <v>838</v>
      </c>
    </row>
    <row r="179" s="2" customFormat="1" ht="68" customHeight="1" spans="1:64">
      <c r="A179" s="9" t="s">
        <v>861</v>
      </c>
      <c r="B179" s="11" t="s">
        <v>862</v>
      </c>
      <c r="C179" s="11"/>
      <c r="D179" s="11"/>
      <c r="E179" s="11"/>
      <c r="F179" s="11"/>
      <c r="G179" s="11"/>
      <c r="H179" s="32"/>
      <c r="I179" s="32"/>
      <c r="J179" s="13">
        <f>J180</f>
        <v>255</v>
      </c>
      <c r="K179" s="13">
        <f t="shared" ref="K179:BF179" si="300">K180</f>
        <v>0</v>
      </c>
      <c r="L179" s="13">
        <f>L180</f>
        <v>0</v>
      </c>
      <c r="M179" s="13">
        <f>M180</f>
        <v>255</v>
      </c>
      <c r="N179" s="13">
        <f>N180</f>
        <v>0</v>
      </c>
      <c r="O179" s="44">
        <f>P179/J179*100%</f>
        <v>0.301960784313725</v>
      </c>
      <c r="P179" s="13">
        <f>P180</f>
        <v>77</v>
      </c>
      <c r="Q179" s="13">
        <f>Q180</f>
        <v>0</v>
      </c>
      <c r="R179" s="13">
        <f>R180</f>
        <v>0</v>
      </c>
      <c r="S179" s="13">
        <f>S180</f>
        <v>0</v>
      </c>
      <c r="T179" s="13">
        <f>T180</f>
        <v>0</v>
      </c>
      <c r="U179" s="13">
        <f>U180</f>
        <v>0</v>
      </c>
      <c r="V179" s="13">
        <f>V180</f>
        <v>0</v>
      </c>
      <c r="W179" s="13">
        <f>W180</f>
        <v>0</v>
      </c>
      <c r="X179" s="13">
        <f>X180</f>
        <v>0</v>
      </c>
      <c r="Y179" s="13">
        <f>Y180</f>
        <v>0</v>
      </c>
      <c r="Z179" s="13">
        <f>Z180</f>
        <v>0</v>
      </c>
      <c r="AA179" s="13">
        <f>AA180</f>
        <v>150</v>
      </c>
      <c r="AB179" s="13">
        <f>AB180</f>
        <v>0</v>
      </c>
      <c r="AC179" s="13">
        <f>AC180</f>
        <v>0</v>
      </c>
      <c r="AD179" s="13">
        <f>AD180</f>
        <v>150</v>
      </c>
      <c r="AE179" s="13">
        <f>AE180</f>
        <v>0</v>
      </c>
      <c r="AF179" s="13">
        <f>AF180</f>
        <v>150</v>
      </c>
      <c r="AG179" s="13">
        <f>AG180</f>
        <v>0</v>
      </c>
      <c r="AH179" s="13">
        <f>AH180</f>
        <v>0</v>
      </c>
      <c r="AI179" s="13">
        <f>AI180</f>
        <v>0</v>
      </c>
      <c r="AJ179" s="13">
        <f>AJ180</f>
        <v>0</v>
      </c>
      <c r="AK179" s="13">
        <f>AK180</f>
        <v>0</v>
      </c>
      <c r="AL179" s="13" t="str">
        <f>AL180</f>
        <v>配套设施及绿化施工</v>
      </c>
      <c r="AM179" s="13">
        <f>AM180</f>
        <v>80</v>
      </c>
      <c r="AN179" s="13">
        <f>AN180</f>
        <v>20</v>
      </c>
      <c r="AO179" s="13">
        <f>AO180</f>
        <v>0</v>
      </c>
      <c r="AP179" s="13">
        <f>AP180</f>
        <v>60</v>
      </c>
      <c r="AQ179" s="13" t="str">
        <f>AQ180</f>
        <v>完成工程建设</v>
      </c>
      <c r="AR179" s="13">
        <f>AR180</f>
        <v>70</v>
      </c>
      <c r="AS179" s="13">
        <f>AS180</f>
        <v>30</v>
      </c>
      <c r="AT179" s="13">
        <f>AT180</f>
        <v>40</v>
      </c>
      <c r="AU179" s="13">
        <f>AU180</f>
        <v>0</v>
      </c>
      <c r="AV179" s="13">
        <f>AV180</f>
        <v>0</v>
      </c>
      <c r="AW179" s="13">
        <f>AW180</f>
        <v>0</v>
      </c>
      <c r="AX179" s="13">
        <f>AX180</f>
        <v>0</v>
      </c>
      <c r="AY179" s="13">
        <f>AY180</f>
        <v>0</v>
      </c>
      <c r="AZ179" s="13">
        <f>AZ180</f>
        <v>0</v>
      </c>
      <c r="BA179" s="13">
        <f>BA180</f>
        <v>0</v>
      </c>
      <c r="BB179" s="13">
        <f>BB180</f>
        <v>0</v>
      </c>
      <c r="BC179" s="13">
        <f>BC180</f>
        <v>0</v>
      </c>
      <c r="BD179" s="13">
        <f>BD180</f>
        <v>0</v>
      </c>
      <c r="BE179" s="13">
        <f>BE180</f>
        <v>0</v>
      </c>
      <c r="BF179" s="11"/>
      <c r="BG179" s="11"/>
      <c r="BH179" s="10"/>
      <c r="BI179" s="10"/>
      <c r="BJ179" s="59"/>
      <c r="BK179" s="60"/>
      <c r="BL179" s="60"/>
    </row>
    <row r="180" s="2" customFormat="1" ht="194" customHeight="1" spans="1:64">
      <c r="A180" s="9">
        <v>116</v>
      </c>
      <c r="B180" s="10" t="s">
        <v>863</v>
      </c>
      <c r="C180" s="10" t="s">
        <v>864</v>
      </c>
      <c r="D180" s="10" t="s">
        <v>865</v>
      </c>
      <c r="E180" s="11" t="s">
        <v>866</v>
      </c>
      <c r="F180" s="10" t="s">
        <v>867</v>
      </c>
      <c r="G180" s="10" t="s">
        <v>73</v>
      </c>
      <c r="H180" s="32" t="s">
        <v>347</v>
      </c>
      <c r="I180" s="32" t="s">
        <v>177</v>
      </c>
      <c r="J180" s="13">
        <f t="shared" ref="J180:J183" si="301">K180+L180+M180+N180</f>
        <v>255</v>
      </c>
      <c r="K180" s="17">
        <v>0</v>
      </c>
      <c r="L180" s="17">
        <v>0</v>
      </c>
      <c r="M180" s="17">
        <v>255</v>
      </c>
      <c r="N180" s="17">
        <v>0</v>
      </c>
      <c r="O180" s="44">
        <f>P180/J180*100%</f>
        <v>0.301960784313725</v>
      </c>
      <c r="P180" s="17">
        <v>77</v>
      </c>
      <c r="Q180" s="13">
        <f t="shared" ref="Q180:Q183" si="302">R180+S180+T180+U180</f>
        <v>0</v>
      </c>
      <c r="R180" s="17">
        <v>0</v>
      </c>
      <c r="S180" s="17">
        <v>0</v>
      </c>
      <c r="T180" s="17">
        <v>0</v>
      </c>
      <c r="U180" s="17">
        <v>0</v>
      </c>
      <c r="V180" s="13">
        <f t="shared" ref="V180:V183" si="303">W180+X180+Y180+Z180</f>
        <v>0</v>
      </c>
      <c r="W180" s="17">
        <v>0</v>
      </c>
      <c r="X180" s="17">
        <v>0</v>
      </c>
      <c r="Y180" s="17">
        <v>0</v>
      </c>
      <c r="Z180" s="17">
        <v>0</v>
      </c>
      <c r="AA180" s="13">
        <f t="shared" ref="AA180:AA183" si="304">AB180+AC180+AD180+AG180+AJ180+AK180</f>
        <v>150</v>
      </c>
      <c r="AB180" s="10">
        <v>0</v>
      </c>
      <c r="AC180" s="10">
        <v>0</v>
      </c>
      <c r="AD180" s="13">
        <f t="shared" ref="AD180:AD183" si="305">AE180+AF180</f>
        <v>150</v>
      </c>
      <c r="AE180" s="10">
        <v>0</v>
      </c>
      <c r="AF180" s="10">
        <v>150</v>
      </c>
      <c r="AG180" s="13">
        <f t="shared" ref="AG180:AG183" si="306">AH180+AI180</f>
        <v>0</v>
      </c>
      <c r="AH180" s="10">
        <v>0</v>
      </c>
      <c r="AI180" s="10">
        <v>0</v>
      </c>
      <c r="AJ180" s="10">
        <v>0</v>
      </c>
      <c r="AK180" s="10">
        <v>0</v>
      </c>
      <c r="AL180" s="10" t="s">
        <v>868</v>
      </c>
      <c r="AM180" s="13">
        <f t="shared" ref="AM180:AM183" si="307">AN180+AO180+AP180</f>
        <v>80</v>
      </c>
      <c r="AN180" s="10">
        <v>20</v>
      </c>
      <c r="AO180" s="10">
        <v>0</v>
      </c>
      <c r="AP180" s="10">
        <v>60</v>
      </c>
      <c r="AQ180" s="10" t="s">
        <v>116</v>
      </c>
      <c r="AR180" s="13">
        <f t="shared" ref="AR180:AR183" si="308">AS180+AT180+AU180</f>
        <v>70</v>
      </c>
      <c r="AS180" s="10">
        <v>30</v>
      </c>
      <c r="AT180" s="10">
        <v>40</v>
      </c>
      <c r="AU180" s="10">
        <v>0</v>
      </c>
      <c r="AV180" s="10"/>
      <c r="AW180" s="13">
        <f t="shared" ref="AW180:AW183" si="309">AX180+AY180+AZ180</f>
        <v>0</v>
      </c>
      <c r="AX180" s="10">
        <v>0</v>
      </c>
      <c r="AY180" s="10">
        <v>0</v>
      </c>
      <c r="AZ180" s="10">
        <v>0</v>
      </c>
      <c r="BA180" s="10"/>
      <c r="BB180" s="13">
        <f t="shared" ref="BB180:BB183" si="310">BC180+BD180+BE180</f>
        <v>0</v>
      </c>
      <c r="BC180" s="10">
        <v>0</v>
      </c>
      <c r="BD180" s="10">
        <v>0</v>
      </c>
      <c r="BE180" s="10">
        <v>0</v>
      </c>
      <c r="BF180" s="11" t="s">
        <v>869</v>
      </c>
      <c r="BG180" s="11" t="s">
        <v>79</v>
      </c>
      <c r="BH180" s="10" t="s">
        <v>80</v>
      </c>
      <c r="BI180" s="10" t="s">
        <v>81</v>
      </c>
      <c r="BJ180" s="59" t="s">
        <v>87</v>
      </c>
      <c r="BK180" s="10" t="s">
        <v>870</v>
      </c>
      <c r="BL180" s="10" t="s">
        <v>864</v>
      </c>
    </row>
    <row r="181" s="2" customFormat="1" ht="68" customHeight="1" spans="1:64">
      <c r="A181" s="9" t="s">
        <v>871</v>
      </c>
      <c r="B181" s="11" t="s">
        <v>872</v>
      </c>
      <c r="C181" s="11"/>
      <c r="D181" s="11"/>
      <c r="E181" s="11"/>
      <c r="F181" s="11"/>
      <c r="G181" s="11"/>
      <c r="H181" s="9"/>
      <c r="I181" s="9"/>
      <c r="J181" s="13">
        <f>J182+J183</f>
        <v>9283</v>
      </c>
      <c r="K181" s="13">
        <f t="shared" ref="K181:BF181" si="311">K182+K183</f>
        <v>0</v>
      </c>
      <c r="L181" s="13">
        <f>L182+L183</f>
        <v>0</v>
      </c>
      <c r="M181" s="13">
        <f>M182+M183</f>
        <v>9283</v>
      </c>
      <c r="N181" s="13">
        <f>N182+N183</f>
        <v>0</v>
      </c>
      <c r="O181" s="44">
        <f>P181/J181*100%</f>
        <v>0.629645588710546</v>
      </c>
      <c r="P181" s="13">
        <f>P182+P183</f>
        <v>5845</v>
      </c>
      <c r="Q181" s="13">
        <f>Q182+Q183</f>
        <v>4524</v>
      </c>
      <c r="R181" s="13">
        <f>R182+R183</f>
        <v>0</v>
      </c>
      <c r="S181" s="13">
        <f>S182+S183</f>
        <v>0</v>
      </c>
      <c r="T181" s="13">
        <f>T182+T183</f>
        <v>4524</v>
      </c>
      <c r="U181" s="13">
        <f>U182+U183</f>
        <v>0</v>
      </c>
      <c r="V181" s="13">
        <f>V182+V183</f>
        <v>4524</v>
      </c>
      <c r="W181" s="13">
        <f>W182+W183</f>
        <v>0</v>
      </c>
      <c r="X181" s="13">
        <f>X182+X183</f>
        <v>0</v>
      </c>
      <c r="Y181" s="13">
        <f>Y182+Y183</f>
        <v>4524</v>
      </c>
      <c r="Z181" s="13">
        <f>Z182+Z183</f>
        <v>0</v>
      </c>
      <c r="AA181" s="13">
        <f>AA182+AA183</f>
        <v>3000</v>
      </c>
      <c r="AB181" s="13">
        <f>AB182+AB183</f>
        <v>0</v>
      </c>
      <c r="AC181" s="13">
        <f>AC182+AC183</f>
        <v>0</v>
      </c>
      <c r="AD181" s="13">
        <f>AD182+AD183</f>
        <v>0</v>
      </c>
      <c r="AE181" s="13">
        <f>AE182+AE183</f>
        <v>0</v>
      </c>
      <c r="AF181" s="13">
        <f>AF182+AF183</f>
        <v>0</v>
      </c>
      <c r="AG181" s="13">
        <f>AG182+AG183</f>
        <v>3000</v>
      </c>
      <c r="AH181" s="13">
        <f>AH182+AH183</f>
        <v>3000</v>
      </c>
      <c r="AI181" s="13">
        <f>AI182+AI183</f>
        <v>0</v>
      </c>
      <c r="AJ181" s="13">
        <f>AJ182+AJ183</f>
        <v>0</v>
      </c>
      <c r="AK181" s="13">
        <f>AK182+AK183</f>
        <v>0</v>
      </c>
      <c r="AL181" s="13" t="e">
        <f>AL182+AL183</f>
        <v>#VALUE!</v>
      </c>
      <c r="AM181" s="13">
        <f>AM182+AM183</f>
        <v>1195</v>
      </c>
      <c r="AN181" s="13">
        <f>AN182+AN183</f>
        <v>450</v>
      </c>
      <c r="AO181" s="13">
        <f>AO182+AO183</f>
        <v>0</v>
      </c>
      <c r="AP181" s="13">
        <f>AP182+AP183</f>
        <v>745</v>
      </c>
      <c r="AQ181" s="13" t="e">
        <f>AQ182+AQ183</f>
        <v>#VALUE!</v>
      </c>
      <c r="AR181" s="13">
        <f>AR182+AR183</f>
        <v>835</v>
      </c>
      <c r="AS181" s="13">
        <f>AS182+AS183</f>
        <v>330</v>
      </c>
      <c r="AT181" s="13">
        <f>AT182+AT183</f>
        <v>355</v>
      </c>
      <c r="AU181" s="13">
        <f>AU182+AU183</f>
        <v>150</v>
      </c>
      <c r="AV181" s="13" t="e">
        <f>AV182+AV183</f>
        <v>#VALUE!</v>
      </c>
      <c r="AW181" s="13">
        <f>AW182+AW183</f>
        <v>450</v>
      </c>
      <c r="AX181" s="13">
        <f>AX182+AX183</f>
        <v>150</v>
      </c>
      <c r="AY181" s="13">
        <f>AY182+AY183</f>
        <v>150</v>
      </c>
      <c r="AZ181" s="13">
        <f>AZ182+AZ183</f>
        <v>150</v>
      </c>
      <c r="BA181" s="13" t="e">
        <f>BA182+BA183</f>
        <v>#VALUE!</v>
      </c>
      <c r="BB181" s="13">
        <f>BB182+BB183</f>
        <v>520</v>
      </c>
      <c r="BC181" s="13">
        <f>BC182+BC183</f>
        <v>150</v>
      </c>
      <c r="BD181" s="13">
        <f>BD182+BD183</f>
        <v>200</v>
      </c>
      <c r="BE181" s="13">
        <f>BE182+BE183</f>
        <v>170</v>
      </c>
      <c r="BF181" s="11"/>
      <c r="BG181" s="11"/>
      <c r="BH181" s="10"/>
      <c r="BI181" s="10"/>
      <c r="BJ181" s="59"/>
      <c r="BK181" s="72"/>
      <c r="BL181" s="72"/>
    </row>
    <row r="182" s="2" customFormat="1" ht="236" customHeight="1" spans="1:64">
      <c r="A182" s="9">
        <v>117</v>
      </c>
      <c r="B182" s="10" t="s">
        <v>873</v>
      </c>
      <c r="C182" s="10" t="s">
        <v>874</v>
      </c>
      <c r="D182" s="10" t="s">
        <v>875</v>
      </c>
      <c r="E182" s="19" t="s">
        <v>876</v>
      </c>
      <c r="F182" s="10" t="s">
        <v>877</v>
      </c>
      <c r="G182" s="10" t="s">
        <v>73</v>
      </c>
      <c r="H182" s="32" t="s">
        <v>241</v>
      </c>
      <c r="I182" s="32" t="s">
        <v>266</v>
      </c>
      <c r="J182" s="13">
        <f>K182+L182+M182+N182</f>
        <v>6934</v>
      </c>
      <c r="K182" s="10">
        <v>0</v>
      </c>
      <c r="L182" s="10">
        <v>0</v>
      </c>
      <c r="M182" s="10">
        <v>6934</v>
      </c>
      <c r="N182" s="10">
        <v>0</v>
      </c>
      <c r="O182" s="44">
        <f>P182/J182*100%</f>
        <v>0.599942313239112</v>
      </c>
      <c r="P182" s="10">
        <v>4160</v>
      </c>
      <c r="Q182" s="13">
        <f>R182+S182+T182+U182</f>
        <v>3150</v>
      </c>
      <c r="R182" s="10">
        <v>0</v>
      </c>
      <c r="S182" s="10">
        <v>0</v>
      </c>
      <c r="T182" s="10">
        <v>3150</v>
      </c>
      <c r="U182" s="10">
        <v>0</v>
      </c>
      <c r="V182" s="13">
        <f>W182+X182+Y182+Z182</f>
        <v>3150</v>
      </c>
      <c r="W182" s="10">
        <v>0</v>
      </c>
      <c r="X182" s="10">
        <v>0</v>
      </c>
      <c r="Y182" s="10">
        <v>3150</v>
      </c>
      <c r="Z182" s="10">
        <v>0</v>
      </c>
      <c r="AA182" s="13">
        <f>AB182+AC182+AD182+AG182+AJ182+AK182</f>
        <v>2500</v>
      </c>
      <c r="AB182" s="10">
        <v>0</v>
      </c>
      <c r="AC182" s="10">
        <v>0</v>
      </c>
      <c r="AD182" s="13">
        <f>AE182+AF182</f>
        <v>0</v>
      </c>
      <c r="AE182" s="10">
        <v>0</v>
      </c>
      <c r="AF182" s="10">
        <v>0</v>
      </c>
      <c r="AG182" s="13">
        <f>AH182+AI182</f>
        <v>2500</v>
      </c>
      <c r="AH182" s="10">
        <v>2500</v>
      </c>
      <c r="AI182" s="10">
        <v>0</v>
      </c>
      <c r="AJ182" s="10">
        <v>0</v>
      </c>
      <c r="AK182" s="10">
        <v>0</v>
      </c>
      <c r="AL182" s="10" t="s">
        <v>769</v>
      </c>
      <c r="AM182" s="13">
        <f>AN182+AO182+AP182</f>
        <v>1050</v>
      </c>
      <c r="AN182" s="10">
        <v>400</v>
      </c>
      <c r="AO182" s="10">
        <v>0</v>
      </c>
      <c r="AP182" s="10">
        <v>650</v>
      </c>
      <c r="AQ182" s="10" t="s">
        <v>769</v>
      </c>
      <c r="AR182" s="13">
        <f>AS182+AT182+AU182</f>
        <v>480</v>
      </c>
      <c r="AS182" s="10">
        <v>180</v>
      </c>
      <c r="AT182" s="10">
        <v>150</v>
      </c>
      <c r="AU182" s="10">
        <v>150</v>
      </c>
      <c r="AV182" s="10" t="s">
        <v>878</v>
      </c>
      <c r="AW182" s="13">
        <f>AX182+AY182+AZ182</f>
        <v>450</v>
      </c>
      <c r="AX182" s="10">
        <v>150</v>
      </c>
      <c r="AY182" s="10">
        <v>150</v>
      </c>
      <c r="AZ182" s="10">
        <v>150</v>
      </c>
      <c r="BA182" s="10" t="s">
        <v>878</v>
      </c>
      <c r="BB182" s="13">
        <f>BC182+BD182+BE182</f>
        <v>520</v>
      </c>
      <c r="BC182" s="10">
        <v>150</v>
      </c>
      <c r="BD182" s="10">
        <v>200</v>
      </c>
      <c r="BE182" s="10">
        <v>170</v>
      </c>
      <c r="BF182" s="21" t="s">
        <v>456</v>
      </c>
      <c r="BG182" s="11" t="s">
        <v>79</v>
      </c>
      <c r="BH182" s="10" t="s">
        <v>80</v>
      </c>
      <c r="BI182" s="10"/>
      <c r="BJ182" s="65" t="s">
        <v>87</v>
      </c>
      <c r="BK182" s="10" t="s">
        <v>879</v>
      </c>
      <c r="BL182" s="10" t="s">
        <v>874</v>
      </c>
    </row>
    <row r="183" s="2" customFormat="1" ht="335" customHeight="1" spans="1:64">
      <c r="A183" s="9">
        <v>118</v>
      </c>
      <c r="B183" s="10" t="s">
        <v>880</v>
      </c>
      <c r="C183" s="10" t="s">
        <v>874</v>
      </c>
      <c r="D183" s="10" t="s">
        <v>875</v>
      </c>
      <c r="E183" s="11" t="s">
        <v>881</v>
      </c>
      <c r="F183" s="10" t="s">
        <v>877</v>
      </c>
      <c r="G183" s="10" t="s">
        <v>73</v>
      </c>
      <c r="H183" s="32" t="s">
        <v>85</v>
      </c>
      <c r="I183" s="32" t="s">
        <v>178</v>
      </c>
      <c r="J183" s="13">
        <f>K183+L183+M183+N183</f>
        <v>2349</v>
      </c>
      <c r="K183" s="10">
        <v>0</v>
      </c>
      <c r="L183" s="10">
        <v>0</v>
      </c>
      <c r="M183" s="10">
        <v>2349</v>
      </c>
      <c r="N183" s="10">
        <v>0</v>
      </c>
      <c r="O183" s="44">
        <f>P183/J183*100%</f>
        <v>0.717326521924223</v>
      </c>
      <c r="P183" s="10">
        <v>1685</v>
      </c>
      <c r="Q183" s="13">
        <f>R183+S183+T183+U183</f>
        <v>1374</v>
      </c>
      <c r="R183" s="10">
        <v>0</v>
      </c>
      <c r="S183" s="10">
        <v>0</v>
      </c>
      <c r="T183" s="10">
        <v>1374</v>
      </c>
      <c r="U183" s="10">
        <v>0</v>
      </c>
      <c r="V183" s="13">
        <f>W183+X183+Y183+Z183</f>
        <v>1374</v>
      </c>
      <c r="W183" s="10">
        <v>0</v>
      </c>
      <c r="X183" s="10">
        <v>0</v>
      </c>
      <c r="Y183" s="10">
        <v>1374</v>
      </c>
      <c r="Z183" s="10">
        <v>0</v>
      </c>
      <c r="AA183" s="13">
        <f>AB183+AC183+AD183+AG183+AJ183+AK183</f>
        <v>500</v>
      </c>
      <c r="AB183" s="10">
        <v>0</v>
      </c>
      <c r="AC183" s="10">
        <v>0</v>
      </c>
      <c r="AD183" s="13">
        <f>AE183+AF183</f>
        <v>0</v>
      </c>
      <c r="AE183" s="10">
        <v>0</v>
      </c>
      <c r="AF183" s="10">
        <v>0</v>
      </c>
      <c r="AG183" s="13">
        <f>AH183+AI183</f>
        <v>500</v>
      </c>
      <c r="AH183" s="10">
        <v>500</v>
      </c>
      <c r="AI183" s="10">
        <v>0</v>
      </c>
      <c r="AJ183" s="10">
        <v>0</v>
      </c>
      <c r="AK183" s="10">
        <v>0</v>
      </c>
      <c r="AL183" s="10" t="s">
        <v>769</v>
      </c>
      <c r="AM183" s="13">
        <f>AN183+AO183+AP183</f>
        <v>145</v>
      </c>
      <c r="AN183" s="10">
        <v>50</v>
      </c>
      <c r="AO183" s="10">
        <v>0</v>
      </c>
      <c r="AP183" s="10">
        <v>95</v>
      </c>
      <c r="AQ183" s="10" t="s">
        <v>116</v>
      </c>
      <c r="AR183" s="13">
        <f>AS183+AT183+AU183</f>
        <v>355</v>
      </c>
      <c r="AS183" s="10">
        <v>150</v>
      </c>
      <c r="AT183" s="10">
        <v>205</v>
      </c>
      <c r="AU183" s="10">
        <v>0</v>
      </c>
      <c r="AV183" s="10"/>
      <c r="AW183" s="13">
        <f>AX183+AY183+AZ183</f>
        <v>0</v>
      </c>
      <c r="AX183" s="10">
        <v>0</v>
      </c>
      <c r="AY183" s="10">
        <v>0</v>
      </c>
      <c r="AZ183" s="10">
        <v>0</v>
      </c>
      <c r="BA183" s="10"/>
      <c r="BB183" s="13">
        <f>BC183+BD183+BE183</f>
        <v>0</v>
      </c>
      <c r="BC183" s="10">
        <v>0</v>
      </c>
      <c r="BD183" s="10">
        <v>0</v>
      </c>
      <c r="BE183" s="10">
        <v>0</v>
      </c>
      <c r="BF183" s="11" t="s">
        <v>882</v>
      </c>
      <c r="BG183" s="11" t="s">
        <v>79</v>
      </c>
      <c r="BH183" s="10" t="s">
        <v>80</v>
      </c>
      <c r="BI183" s="10"/>
      <c r="BJ183" s="65" t="s">
        <v>87</v>
      </c>
      <c r="BK183" s="10" t="s">
        <v>883</v>
      </c>
      <c r="BL183" s="10" t="s">
        <v>874</v>
      </c>
    </row>
    <row r="184" s="2" customFormat="1" ht="92" customHeight="1" spans="1:64">
      <c r="A184" s="9" t="s">
        <v>884</v>
      </c>
      <c r="B184" s="11" t="s">
        <v>885</v>
      </c>
      <c r="C184" s="11"/>
      <c r="D184" s="11"/>
      <c r="E184" s="11"/>
      <c r="F184" s="11"/>
      <c r="G184" s="11"/>
      <c r="H184" s="9"/>
      <c r="I184" s="32"/>
      <c r="J184" s="13">
        <f>J185+J187</f>
        <v>5999</v>
      </c>
      <c r="K184" s="13">
        <f t="shared" ref="K184:BF184" si="312">K185+K187</f>
        <v>0</v>
      </c>
      <c r="L184" s="13">
        <f>L185+L187</f>
        <v>0</v>
      </c>
      <c r="M184" s="13">
        <f>M185+M187</f>
        <v>5999</v>
      </c>
      <c r="N184" s="13">
        <f>N185+N187</f>
        <v>0</v>
      </c>
      <c r="O184" s="44">
        <f>P184/J184*100%</f>
        <v>0.650108351391899</v>
      </c>
      <c r="P184" s="13">
        <f>P185+P187</f>
        <v>3900</v>
      </c>
      <c r="Q184" s="13">
        <f>Q185+Q187</f>
        <v>0</v>
      </c>
      <c r="R184" s="13">
        <f>R185+R187</f>
        <v>0</v>
      </c>
      <c r="S184" s="13">
        <f>S185+S187</f>
        <v>0</v>
      </c>
      <c r="T184" s="13">
        <f>T185+T187</f>
        <v>0</v>
      </c>
      <c r="U184" s="13">
        <f>U185+U187</f>
        <v>0</v>
      </c>
      <c r="V184" s="13">
        <f>V185+V187</f>
        <v>0</v>
      </c>
      <c r="W184" s="13">
        <f>W185+W187</f>
        <v>0</v>
      </c>
      <c r="X184" s="13">
        <f>X185+X187</f>
        <v>0</v>
      </c>
      <c r="Y184" s="13">
        <f>Y185+Y187</f>
        <v>0</v>
      </c>
      <c r="Z184" s="13">
        <f>Z185+Z187</f>
        <v>0</v>
      </c>
      <c r="AA184" s="13">
        <f>AA185+AA187</f>
        <v>4700</v>
      </c>
      <c r="AB184" s="13">
        <f>AB185+AB187</f>
        <v>0</v>
      </c>
      <c r="AC184" s="13">
        <f>AC185+AC187</f>
        <v>0</v>
      </c>
      <c r="AD184" s="13">
        <f>AD185+AD187</f>
        <v>200</v>
      </c>
      <c r="AE184" s="13">
        <f>AE185+AE187</f>
        <v>0</v>
      </c>
      <c r="AF184" s="13">
        <f>AF185+AF187</f>
        <v>200</v>
      </c>
      <c r="AG184" s="13">
        <f>AG185+AG187</f>
        <v>4500</v>
      </c>
      <c r="AH184" s="13">
        <f>AH185+AH187</f>
        <v>4500</v>
      </c>
      <c r="AI184" s="13">
        <f>AI185+AI187</f>
        <v>0</v>
      </c>
      <c r="AJ184" s="13">
        <f>AJ185+AJ187</f>
        <v>0</v>
      </c>
      <c r="AK184" s="13">
        <f>AK185+AK187</f>
        <v>0</v>
      </c>
      <c r="AL184" s="13" t="e">
        <f>AL185+AL187</f>
        <v>#VALUE!</v>
      </c>
      <c r="AM184" s="13">
        <f>AM185+AM187</f>
        <v>850</v>
      </c>
      <c r="AN184" s="13">
        <f>AN185+AN187</f>
        <v>300</v>
      </c>
      <c r="AO184" s="13">
        <f>AO185+AO187</f>
        <v>0</v>
      </c>
      <c r="AP184" s="13">
        <f>AP185+AP187</f>
        <v>550</v>
      </c>
      <c r="AQ184" s="13" t="e">
        <f>AQ185+AQ187</f>
        <v>#VALUE!</v>
      </c>
      <c r="AR184" s="13">
        <f>AR185+AR187</f>
        <v>1160</v>
      </c>
      <c r="AS184" s="13">
        <f>AS185+AS187</f>
        <v>400</v>
      </c>
      <c r="AT184" s="13">
        <f>AT185+AT187</f>
        <v>380</v>
      </c>
      <c r="AU184" s="13">
        <f>AU185+AU187</f>
        <v>380</v>
      </c>
      <c r="AV184" s="13" t="e">
        <f>AV185+AV187</f>
        <v>#VALUE!</v>
      </c>
      <c r="AW184" s="13">
        <f>AW185+AW187</f>
        <v>1140</v>
      </c>
      <c r="AX184" s="13">
        <f>AX185+AX187</f>
        <v>380</v>
      </c>
      <c r="AY184" s="13">
        <f>AY185+AY187</f>
        <v>380</v>
      </c>
      <c r="AZ184" s="13">
        <f>AZ185+AZ187</f>
        <v>380</v>
      </c>
      <c r="BA184" s="13" t="e">
        <f>BA185+BA187</f>
        <v>#VALUE!</v>
      </c>
      <c r="BB184" s="13">
        <f>BB185+BB187</f>
        <v>1550</v>
      </c>
      <c r="BC184" s="13">
        <f>BC185+BC187</f>
        <v>550</v>
      </c>
      <c r="BD184" s="13">
        <f>BD185+BD187</f>
        <v>500</v>
      </c>
      <c r="BE184" s="13">
        <f>BE185+BE187</f>
        <v>500</v>
      </c>
      <c r="BF184" s="13"/>
      <c r="BG184" s="11"/>
      <c r="BH184" s="10"/>
      <c r="BI184" s="10"/>
      <c r="BJ184" s="59"/>
      <c r="BK184" s="60"/>
      <c r="BL184" s="60"/>
    </row>
    <row r="185" s="2" customFormat="1" ht="68" customHeight="1" spans="1:64">
      <c r="A185" s="9"/>
      <c r="B185" s="10" t="s">
        <v>226</v>
      </c>
      <c r="C185" s="10"/>
      <c r="D185" s="10"/>
      <c r="E185" s="10"/>
      <c r="F185" s="10"/>
      <c r="G185" s="10"/>
      <c r="H185" s="9"/>
      <c r="I185" s="32"/>
      <c r="J185" s="13">
        <f t="shared" ref="J185:J189" si="313">J186</f>
        <v>450</v>
      </c>
      <c r="K185" s="13">
        <f t="shared" ref="K185:BF185" si="314">K186</f>
        <v>0</v>
      </c>
      <c r="L185" s="13">
        <f>L186</f>
        <v>0</v>
      </c>
      <c r="M185" s="13">
        <f>M186</f>
        <v>450</v>
      </c>
      <c r="N185" s="13">
        <f>N186</f>
        <v>0</v>
      </c>
      <c r="O185" s="44">
        <f>P185/J185*100%</f>
        <v>0</v>
      </c>
      <c r="P185" s="13">
        <f>P186</f>
        <v>0</v>
      </c>
      <c r="Q185" s="13">
        <f>Q186</f>
        <v>0</v>
      </c>
      <c r="R185" s="13">
        <f>R186</f>
        <v>0</v>
      </c>
      <c r="S185" s="13">
        <f>S186</f>
        <v>0</v>
      </c>
      <c r="T185" s="13">
        <f>T186</f>
        <v>0</v>
      </c>
      <c r="U185" s="13">
        <f>U186</f>
        <v>0</v>
      </c>
      <c r="V185" s="13">
        <f>V186</f>
        <v>0</v>
      </c>
      <c r="W185" s="13">
        <f>W186</f>
        <v>0</v>
      </c>
      <c r="X185" s="13">
        <f>X186</f>
        <v>0</v>
      </c>
      <c r="Y185" s="13">
        <f>Y186</f>
        <v>0</v>
      </c>
      <c r="Z185" s="13">
        <f>Z186</f>
        <v>0</v>
      </c>
      <c r="AA185" s="13">
        <f>AA186</f>
        <v>200</v>
      </c>
      <c r="AB185" s="13">
        <f>AB186</f>
        <v>0</v>
      </c>
      <c r="AC185" s="13">
        <f>AC186</f>
        <v>0</v>
      </c>
      <c r="AD185" s="13">
        <f>AD186</f>
        <v>200</v>
      </c>
      <c r="AE185" s="13">
        <f>AE186</f>
        <v>0</v>
      </c>
      <c r="AF185" s="13">
        <f>AF186</f>
        <v>200</v>
      </c>
      <c r="AG185" s="13">
        <f>AG186</f>
        <v>0</v>
      </c>
      <c r="AH185" s="13">
        <f>AH186</f>
        <v>0</v>
      </c>
      <c r="AI185" s="13">
        <f>AI186</f>
        <v>0</v>
      </c>
      <c r="AJ185" s="13">
        <f>AJ186</f>
        <v>0</v>
      </c>
      <c r="AK185" s="13">
        <f>AK186</f>
        <v>0</v>
      </c>
      <c r="AL185" s="13" t="str">
        <f>AL186</f>
        <v>完成招投标</v>
      </c>
      <c r="AM185" s="13">
        <f>AM186</f>
        <v>0</v>
      </c>
      <c r="AN185" s="13">
        <f>AN186</f>
        <v>0</v>
      </c>
      <c r="AO185" s="13">
        <f>AO186</f>
        <v>0</v>
      </c>
      <c r="AP185" s="13">
        <f>AP186</f>
        <v>0</v>
      </c>
      <c r="AQ185" s="13" t="str">
        <f>AQ186</f>
        <v>施工队进场施工</v>
      </c>
      <c r="AR185" s="13">
        <f>AR186</f>
        <v>60</v>
      </c>
      <c r="AS185" s="13">
        <f>AS186</f>
        <v>0</v>
      </c>
      <c r="AT185" s="13">
        <f>AT186</f>
        <v>30</v>
      </c>
      <c r="AU185" s="13">
        <f>AU186</f>
        <v>30</v>
      </c>
      <c r="AV185" s="13" t="str">
        <f>AV186</f>
        <v>铺设管道</v>
      </c>
      <c r="AW185" s="13">
        <f>AW186</f>
        <v>90</v>
      </c>
      <c r="AX185" s="13">
        <f>AX186</f>
        <v>30</v>
      </c>
      <c r="AY185" s="13">
        <f>AY186</f>
        <v>30</v>
      </c>
      <c r="AZ185" s="13">
        <f>AZ186</f>
        <v>30</v>
      </c>
      <c r="BA185" s="13" t="str">
        <f>BA186</f>
        <v>完成工程建设</v>
      </c>
      <c r="BB185" s="13">
        <f>BB186</f>
        <v>50</v>
      </c>
      <c r="BC185" s="13">
        <f>BC186</f>
        <v>50</v>
      </c>
      <c r="BD185" s="13">
        <f>BD186</f>
        <v>0</v>
      </c>
      <c r="BE185" s="13">
        <f>BE186</f>
        <v>0</v>
      </c>
      <c r="BF185" s="11"/>
      <c r="BG185" s="11"/>
      <c r="BH185" s="10"/>
      <c r="BI185" s="10"/>
      <c r="BJ185" s="59"/>
      <c r="BK185" s="60"/>
      <c r="BL185" s="60"/>
    </row>
    <row r="186" s="2" customFormat="1" ht="260" customHeight="1" spans="1:64">
      <c r="A186" s="9">
        <v>119</v>
      </c>
      <c r="B186" s="10" t="s">
        <v>886</v>
      </c>
      <c r="C186" s="10" t="s">
        <v>887</v>
      </c>
      <c r="D186" s="10" t="s">
        <v>888</v>
      </c>
      <c r="E186" s="19" t="s">
        <v>889</v>
      </c>
      <c r="F186" s="10" t="s">
        <v>877</v>
      </c>
      <c r="G186" s="10" t="s">
        <v>125</v>
      </c>
      <c r="H186" s="35" t="s">
        <v>177</v>
      </c>
      <c r="I186" s="35" t="s">
        <v>247</v>
      </c>
      <c r="J186" s="13">
        <f>K186+L186+M186+N186</f>
        <v>450</v>
      </c>
      <c r="K186" s="10">
        <v>0</v>
      </c>
      <c r="L186" s="10">
        <v>0</v>
      </c>
      <c r="M186" s="10">
        <v>450</v>
      </c>
      <c r="N186" s="10">
        <v>0</v>
      </c>
      <c r="O186" s="44">
        <f>P186/J186*100%</f>
        <v>0</v>
      </c>
      <c r="P186" s="10">
        <v>0</v>
      </c>
      <c r="Q186" s="13">
        <f>R186+S186+T186+U186</f>
        <v>0</v>
      </c>
      <c r="R186" s="10">
        <v>0</v>
      </c>
      <c r="S186" s="10">
        <v>0</v>
      </c>
      <c r="T186" s="10">
        <v>0</v>
      </c>
      <c r="U186" s="10">
        <v>0</v>
      </c>
      <c r="V186" s="13">
        <f>W186+X186+Y186+Z186</f>
        <v>0</v>
      </c>
      <c r="W186" s="10">
        <v>0</v>
      </c>
      <c r="X186" s="10">
        <v>0</v>
      </c>
      <c r="Y186" s="10">
        <v>0</v>
      </c>
      <c r="Z186" s="10">
        <v>0</v>
      </c>
      <c r="AA186" s="13">
        <f>AB186+AC186+AD186+AG186+AJ186+AK186</f>
        <v>200</v>
      </c>
      <c r="AB186" s="10">
        <v>0</v>
      </c>
      <c r="AC186" s="10">
        <v>0</v>
      </c>
      <c r="AD186" s="13">
        <f>AE186+AF186</f>
        <v>200</v>
      </c>
      <c r="AE186" s="10">
        <v>0</v>
      </c>
      <c r="AF186" s="10">
        <v>200</v>
      </c>
      <c r="AG186" s="13">
        <f>AH186+AI186</f>
        <v>0</v>
      </c>
      <c r="AH186" s="10">
        <v>0</v>
      </c>
      <c r="AI186" s="10">
        <v>0</v>
      </c>
      <c r="AJ186" s="10">
        <v>0</v>
      </c>
      <c r="AK186" s="10">
        <v>0</v>
      </c>
      <c r="AL186" s="10" t="s">
        <v>890</v>
      </c>
      <c r="AM186" s="13">
        <f>AN186+AO186+AP186</f>
        <v>0</v>
      </c>
      <c r="AN186" s="10">
        <v>0</v>
      </c>
      <c r="AO186" s="10">
        <v>0</v>
      </c>
      <c r="AP186" s="10">
        <v>0</v>
      </c>
      <c r="AQ186" s="10" t="s">
        <v>128</v>
      </c>
      <c r="AR186" s="13">
        <f>AS186+AT186+AU186</f>
        <v>60</v>
      </c>
      <c r="AS186" s="10">
        <v>0</v>
      </c>
      <c r="AT186" s="10">
        <v>30</v>
      </c>
      <c r="AU186" s="10">
        <v>30</v>
      </c>
      <c r="AV186" s="10" t="s">
        <v>713</v>
      </c>
      <c r="AW186" s="13">
        <f>AX186+AY186+AZ186</f>
        <v>90</v>
      </c>
      <c r="AX186" s="10">
        <v>30</v>
      </c>
      <c r="AY186" s="10">
        <v>30</v>
      </c>
      <c r="AZ186" s="10">
        <v>30</v>
      </c>
      <c r="BA186" s="10" t="s">
        <v>116</v>
      </c>
      <c r="BB186" s="13">
        <f>BC186+BD186+BE186</f>
        <v>50</v>
      </c>
      <c r="BC186" s="10">
        <v>50</v>
      </c>
      <c r="BD186" s="10">
        <v>0</v>
      </c>
      <c r="BE186" s="10">
        <v>0</v>
      </c>
      <c r="BF186" s="11" t="s">
        <v>270</v>
      </c>
      <c r="BG186" s="11" t="s">
        <v>79</v>
      </c>
      <c r="BH186" s="10" t="s">
        <v>130</v>
      </c>
      <c r="BI186" s="10" t="s">
        <v>131</v>
      </c>
      <c r="BJ186" s="59" t="s">
        <v>87</v>
      </c>
      <c r="BK186" s="10" t="s">
        <v>888</v>
      </c>
      <c r="BL186" s="10" t="s">
        <v>887</v>
      </c>
    </row>
    <row r="187" s="2" customFormat="1" ht="68" customHeight="1" spans="1:64">
      <c r="A187" s="9"/>
      <c r="B187" s="10" t="s">
        <v>188</v>
      </c>
      <c r="C187" s="10"/>
      <c r="D187" s="10"/>
      <c r="E187" s="10"/>
      <c r="F187" s="10"/>
      <c r="G187" s="10"/>
      <c r="H187" s="9"/>
      <c r="I187" s="32"/>
      <c r="J187" s="13">
        <f>J188</f>
        <v>5549</v>
      </c>
      <c r="K187" s="13">
        <f t="shared" ref="K187:BF187" si="315">K188</f>
        <v>0</v>
      </c>
      <c r="L187" s="13">
        <f>L188</f>
        <v>0</v>
      </c>
      <c r="M187" s="13">
        <f>M188</f>
        <v>5549</v>
      </c>
      <c r="N187" s="13">
        <f>N188</f>
        <v>0</v>
      </c>
      <c r="O187" s="44">
        <f>P187/J187*100%</f>
        <v>0.702829338619571</v>
      </c>
      <c r="P187" s="13">
        <f>P188</f>
        <v>3900</v>
      </c>
      <c r="Q187" s="13">
        <f>Q188</f>
        <v>0</v>
      </c>
      <c r="R187" s="13">
        <f>R188</f>
        <v>0</v>
      </c>
      <c r="S187" s="13">
        <f>S188</f>
        <v>0</v>
      </c>
      <c r="T187" s="13">
        <f>T188</f>
        <v>0</v>
      </c>
      <c r="U187" s="13">
        <f>U188</f>
        <v>0</v>
      </c>
      <c r="V187" s="13">
        <f>V188</f>
        <v>0</v>
      </c>
      <c r="W187" s="13">
        <f>W188</f>
        <v>0</v>
      </c>
      <c r="X187" s="13">
        <f>X188</f>
        <v>0</v>
      </c>
      <c r="Y187" s="13">
        <f>Y188</f>
        <v>0</v>
      </c>
      <c r="Z187" s="13">
        <f>Z188</f>
        <v>0</v>
      </c>
      <c r="AA187" s="13">
        <f>AA188</f>
        <v>4500</v>
      </c>
      <c r="AB187" s="13">
        <f>AB188</f>
        <v>0</v>
      </c>
      <c r="AC187" s="13">
        <f>AC188</f>
        <v>0</v>
      </c>
      <c r="AD187" s="13">
        <f>AD188</f>
        <v>0</v>
      </c>
      <c r="AE187" s="13">
        <f>AE188</f>
        <v>0</v>
      </c>
      <c r="AF187" s="13">
        <f>AF188</f>
        <v>0</v>
      </c>
      <c r="AG187" s="13">
        <f>AG188</f>
        <v>4500</v>
      </c>
      <c r="AH187" s="13">
        <f>AH188</f>
        <v>4500</v>
      </c>
      <c r="AI187" s="13">
        <f>AI188</f>
        <v>0</v>
      </c>
      <c r="AJ187" s="13">
        <f>AJ188</f>
        <v>0</v>
      </c>
      <c r="AK187" s="13">
        <f>AK188</f>
        <v>0</v>
      </c>
      <c r="AL187" s="13" t="str">
        <f>AL188</f>
        <v>铺设管道</v>
      </c>
      <c r="AM187" s="13">
        <f>AM188</f>
        <v>850</v>
      </c>
      <c r="AN187" s="13">
        <f>AN188</f>
        <v>300</v>
      </c>
      <c r="AO187" s="13">
        <f>AO188</f>
        <v>0</v>
      </c>
      <c r="AP187" s="13">
        <f>AP188</f>
        <v>550</v>
      </c>
      <c r="AQ187" s="13" t="str">
        <f>AQ188</f>
        <v>铺设管道</v>
      </c>
      <c r="AR187" s="13">
        <f>AR188</f>
        <v>1100</v>
      </c>
      <c r="AS187" s="13">
        <f>AS188</f>
        <v>400</v>
      </c>
      <c r="AT187" s="13">
        <f>AT188</f>
        <v>350</v>
      </c>
      <c r="AU187" s="13">
        <f>AU188</f>
        <v>350</v>
      </c>
      <c r="AV187" s="13" t="str">
        <f>AV188</f>
        <v>铺设管道</v>
      </c>
      <c r="AW187" s="13">
        <f>AW188</f>
        <v>1050</v>
      </c>
      <c r="AX187" s="13">
        <f>AX188</f>
        <v>350</v>
      </c>
      <c r="AY187" s="13">
        <f>AY188</f>
        <v>350</v>
      </c>
      <c r="AZ187" s="13">
        <f>AZ188</f>
        <v>350</v>
      </c>
      <c r="BA187" s="13" t="str">
        <f>BA188</f>
        <v>铺设管道</v>
      </c>
      <c r="BB187" s="13">
        <f>BB188</f>
        <v>1500</v>
      </c>
      <c r="BC187" s="13">
        <f>BC188</f>
        <v>500</v>
      </c>
      <c r="BD187" s="13">
        <f>BD188</f>
        <v>500</v>
      </c>
      <c r="BE187" s="13">
        <f>BE188</f>
        <v>500</v>
      </c>
      <c r="BF187" s="13"/>
      <c r="BG187" s="11"/>
      <c r="BH187" s="10"/>
      <c r="BI187" s="10"/>
      <c r="BJ187" s="59"/>
      <c r="BK187" s="60"/>
      <c r="BL187" s="60"/>
    </row>
    <row r="188" s="2" customFormat="1" ht="276" customHeight="1" spans="1:64">
      <c r="A188" s="9">
        <v>120</v>
      </c>
      <c r="B188" s="10" t="s">
        <v>891</v>
      </c>
      <c r="C188" s="10" t="s">
        <v>892</v>
      </c>
      <c r="D188" s="10" t="s">
        <v>893</v>
      </c>
      <c r="E188" s="63" t="s">
        <v>894</v>
      </c>
      <c r="F188" s="10" t="s">
        <v>877</v>
      </c>
      <c r="G188" s="10" t="s">
        <v>73</v>
      </c>
      <c r="H188" s="32" t="s">
        <v>256</v>
      </c>
      <c r="I188" s="32" t="s">
        <v>126</v>
      </c>
      <c r="J188" s="13">
        <f>K188+L188+M188+N188</f>
        <v>5549</v>
      </c>
      <c r="K188" s="10">
        <v>0</v>
      </c>
      <c r="L188" s="10">
        <v>0</v>
      </c>
      <c r="M188" s="10">
        <v>5549</v>
      </c>
      <c r="N188" s="10">
        <v>0</v>
      </c>
      <c r="O188" s="44">
        <f>P188/J188*100%</f>
        <v>0.702829338619571</v>
      </c>
      <c r="P188" s="10">
        <v>3900</v>
      </c>
      <c r="Q188" s="13">
        <f>R188+S188+T188+U188</f>
        <v>0</v>
      </c>
      <c r="R188" s="10">
        <v>0</v>
      </c>
      <c r="S188" s="10">
        <v>0</v>
      </c>
      <c r="T188" s="10">
        <v>0</v>
      </c>
      <c r="U188" s="10">
        <v>0</v>
      </c>
      <c r="V188" s="13">
        <f>W188+X188+Y188+Z188</f>
        <v>0</v>
      </c>
      <c r="W188" s="10">
        <v>0</v>
      </c>
      <c r="X188" s="10">
        <v>0</v>
      </c>
      <c r="Y188" s="10">
        <v>0</v>
      </c>
      <c r="Z188" s="10">
        <v>0</v>
      </c>
      <c r="AA188" s="13">
        <f>AB188+AC188+AD188+AG188+AJ188+AK188</f>
        <v>4500</v>
      </c>
      <c r="AB188" s="10">
        <v>0</v>
      </c>
      <c r="AC188" s="10">
        <v>0</v>
      </c>
      <c r="AD188" s="13">
        <f>AE188+AF188</f>
        <v>0</v>
      </c>
      <c r="AE188" s="10">
        <v>0</v>
      </c>
      <c r="AF188" s="10">
        <v>0</v>
      </c>
      <c r="AG188" s="13">
        <f>AH188+AI188</f>
        <v>4500</v>
      </c>
      <c r="AH188" s="10">
        <v>4500</v>
      </c>
      <c r="AI188" s="10">
        <v>0</v>
      </c>
      <c r="AJ188" s="10">
        <v>0</v>
      </c>
      <c r="AK188" s="10">
        <v>0</v>
      </c>
      <c r="AL188" s="10" t="s">
        <v>713</v>
      </c>
      <c r="AM188" s="13">
        <f>AN188+AO188+AP188</f>
        <v>850</v>
      </c>
      <c r="AN188" s="10">
        <v>300</v>
      </c>
      <c r="AO188" s="10">
        <v>0</v>
      </c>
      <c r="AP188" s="10">
        <v>550</v>
      </c>
      <c r="AQ188" s="10" t="s">
        <v>713</v>
      </c>
      <c r="AR188" s="13">
        <f>AS188+AT188+AU188</f>
        <v>1100</v>
      </c>
      <c r="AS188" s="10">
        <v>400</v>
      </c>
      <c r="AT188" s="10">
        <v>350</v>
      </c>
      <c r="AU188" s="10">
        <v>350</v>
      </c>
      <c r="AV188" s="10" t="s">
        <v>713</v>
      </c>
      <c r="AW188" s="13">
        <f>AX188+AY188+AZ188</f>
        <v>1050</v>
      </c>
      <c r="AX188" s="10">
        <v>350</v>
      </c>
      <c r="AY188" s="10">
        <v>350</v>
      </c>
      <c r="AZ188" s="10">
        <v>350</v>
      </c>
      <c r="BA188" s="10" t="s">
        <v>713</v>
      </c>
      <c r="BB188" s="13">
        <f>BC188+BD188+BE188</f>
        <v>1500</v>
      </c>
      <c r="BC188" s="10">
        <v>500</v>
      </c>
      <c r="BD188" s="10">
        <v>500</v>
      </c>
      <c r="BE188" s="10">
        <v>500</v>
      </c>
      <c r="BF188" s="63" t="s">
        <v>895</v>
      </c>
      <c r="BG188" s="11" t="s">
        <v>79</v>
      </c>
      <c r="BH188" s="10" t="s">
        <v>80</v>
      </c>
      <c r="BI188" s="10"/>
      <c r="BJ188" s="59" t="s">
        <v>87</v>
      </c>
      <c r="BK188" s="10" t="s">
        <v>893</v>
      </c>
      <c r="BL188" s="10" t="s">
        <v>892</v>
      </c>
    </row>
    <row r="189" s="2" customFormat="1" ht="68" customHeight="1" spans="1:64">
      <c r="A189" s="9" t="s">
        <v>896</v>
      </c>
      <c r="B189" s="11" t="s">
        <v>897</v>
      </c>
      <c r="C189" s="11"/>
      <c r="D189" s="11"/>
      <c r="E189" s="11"/>
      <c r="F189" s="11"/>
      <c r="G189" s="11"/>
      <c r="H189" s="9"/>
      <c r="I189" s="9"/>
      <c r="J189" s="13">
        <f>J190</f>
        <v>1617</v>
      </c>
      <c r="K189" s="13" t="str">
        <f t="shared" ref="K189:BF189" si="316">K190</f>
        <v>0</v>
      </c>
      <c r="L189" s="13" t="str">
        <f>L190</f>
        <v>0</v>
      </c>
      <c r="M189" s="13" t="str">
        <f>M190</f>
        <v>1617</v>
      </c>
      <c r="N189" s="13" t="str">
        <f>N190</f>
        <v>0</v>
      </c>
      <c r="O189" s="44">
        <f>P189/J189*100%</f>
        <v>0</v>
      </c>
      <c r="P189" s="13">
        <f>P190</f>
        <v>0</v>
      </c>
      <c r="Q189" s="13">
        <f>Q190</f>
        <v>0</v>
      </c>
      <c r="R189" s="13" t="str">
        <f>R190</f>
        <v>0</v>
      </c>
      <c r="S189" s="13" t="str">
        <f>S190</f>
        <v>0</v>
      </c>
      <c r="T189" s="13" t="str">
        <f>T190</f>
        <v>0</v>
      </c>
      <c r="U189" s="13" t="str">
        <f>U190</f>
        <v>0</v>
      </c>
      <c r="V189" s="13">
        <f>V190</f>
        <v>0</v>
      </c>
      <c r="W189" s="13" t="str">
        <f>W190</f>
        <v>0</v>
      </c>
      <c r="X189" s="13" t="str">
        <f>X190</f>
        <v>0</v>
      </c>
      <c r="Y189" s="13" t="str">
        <f>Y190</f>
        <v>0</v>
      </c>
      <c r="Z189" s="13" t="str">
        <f>Z190</f>
        <v>0</v>
      </c>
      <c r="AA189" s="13">
        <f>AA190</f>
        <v>1000</v>
      </c>
      <c r="AB189" s="13" t="str">
        <f>AB190</f>
        <v>0</v>
      </c>
      <c r="AC189" s="13" t="str">
        <f>AC190</f>
        <v>0</v>
      </c>
      <c r="AD189" s="13">
        <f>AD190</f>
        <v>0</v>
      </c>
      <c r="AE189" s="13" t="str">
        <f>AE190</f>
        <v>0</v>
      </c>
      <c r="AF189" s="13" t="str">
        <f>AF190</f>
        <v>0</v>
      </c>
      <c r="AG189" s="13">
        <f>AG190</f>
        <v>1000</v>
      </c>
      <c r="AH189" s="13" t="str">
        <f>AH190</f>
        <v>1000</v>
      </c>
      <c r="AI189" s="13" t="str">
        <f>AI190</f>
        <v>0</v>
      </c>
      <c r="AJ189" s="13" t="str">
        <f>AJ190</f>
        <v>0</v>
      </c>
      <c r="AK189" s="13" t="str">
        <f>AK190</f>
        <v>0</v>
      </c>
      <c r="AL189" s="13" t="str">
        <f>AL190</f>
        <v>3月1日-31日预算编制。</v>
      </c>
      <c r="AM189" s="13">
        <f>AM190</f>
        <v>0</v>
      </c>
      <c r="AN189" s="13" t="str">
        <f>AN190</f>
        <v>0</v>
      </c>
      <c r="AO189" s="13" t="str">
        <f>AO190</f>
        <v>0</v>
      </c>
      <c r="AP189" s="13" t="str">
        <f>AP190</f>
        <v>0</v>
      </c>
      <c r="AQ189" s="13" t="str">
        <f>AQ190</f>
        <v>1、4月1日-25日完成预算审核、完成招投标；2、4月26日-28日办理施工许可；3、4月29日施工队进场。</v>
      </c>
      <c r="AR189" s="13">
        <f>AR190</f>
        <v>700</v>
      </c>
      <c r="AS189" s="13" t="str">
        <f>AS190</f>
        <v>300</v>
      </c>
      <c r="AT189" s="13" t="str">
        <f>AT190</f>
        <v>200</v>
      </c>
      <c r="AU189" s="13" t="str">
        <f>AU190</f>
        <v>200</v>
      </c>
      <c r="AV189" s="13" t="str">
        <f>AV190</f>
        <v>设备安装</v>
      </c>
      <c r="AW189" s="13">
        <f>AW190</f>
        <v>300</v>
      </c>
      <c r="AX189" s="13" t="str">
        <f>AX190</f>
        <v>300</v>
      </c>
      <c r="AY189" s="13" t="str">
        <f>AY190</f>
        <v>0</v>
      </c>
      <c r="AZ189" s="13" t="str">
        <f>AZ190</f>
        <v>0</v>
      </c>
      <c r="BA189" s="13">
        <f>BA190</f>
        <v>0</v>
      </c>
      <c r="BB189" s="13">
        <f>BB190</f>
        <v>0</v>
      </c>
      <c r="BC189" s="13" t="str">
        <f>BC190</f>
        <v>0</v>
      </c>
      <c r="BD189" s="13" t="str">
        <f>BD190</f>
        <v>0</v>
      </c>
      <c r="BE189" s="13" t="str">
        <f>BE190</f>
        <v>0</v>
      </c>
      <c r="BF189" s="11"/>
      <c r="BG189" s="11"/>
      <c r="BH189" s="10"/>
      <c r="BI189" s="10"/>
      <c r="BJ189" s="59"/>
      <c r="BK189" s="60"/>
      <c r="BL189" s="60"/>
    </row>
    <row r="190" s="2" customFormat="1" ht="159" customHeight="1" spans="1:64">
      <c r="A190" s="9">
        <v>121</v>
      </c>
      <c r="B190" s="10" t="s">
        <v>898</v>
      </c>
      <c r="C190" s="10" t="s">
        <v>899</v>
      </c>
      <c r="D190" s="10" t="s">
        <v>888</v>
      </c>
      <c r="E190" s="11" t="s">
        <v>900</v>
      </c>
      <c r="F190" s="69" t="s">
        <v>877</v>
      </c>
      <c r="G190" s="10" t="s">
        <v>125</v>
      </c>
      <c r="H190" s="85" t="s">
        <v>91</v>
      </c>
      <c r="I190" s="85" t="s">
        <v>126</v>
      </c>
      <c r="J190" s="13">
        <f t="shared" ref="J190:J195" si="317">K190+L190+M190+N190</f>
        <v>1617</v>
      </c>
      <c r="K190" s="69" t="s">
        <v>577</v>
      </c>
      <c r="L190" s="69" t="s">
        <v>577</v>
      </c>
      <c r="M190" s="69" t="s">
        <v>901</v>
      </c>
      <c r="N190" s="69" t="s">
        <v>577</v>
      </c>
      <c r="O190" s="44">
        <f>P190/J190*100%</f>
        <v>0</v>
      </c>
      <c r="P190" s="17">
        <v>0</v>
      </c>
      <c r="Q190" s="13">
        <f t="shared" ref="Q190:Q194" si="318">R190+S190+T190+U190</f>
        <v>0</v>
      </c>
      <c r="R190" s="69" t="s">
        <v>577</v>
      </c>
      <c r="S190" s="69" t="s">
        <v>577</v>
      </c>
      <c r="T190" s="69" t="s">
        <v>577</v>
      </c>
      <c r="U190" s="69" t="s">
        <v>577</v>
      </c>
      <c r="V190" s="13">
        <f t="shared" ref="V190:V194" si="319">W190+X190+Y190+Z190</f>
        <v>0</v>
      </c>
      <c r="W190" s="69" t="s">
        <v>577</v>
      </c>
      <c r="X190" s="69" t="s">
        <v>577</v>
      </c>
      <c r="Y190" s="69" t="s">
        <v>577</v>
      </c>
      <c r="Z190" s="69" t="s">
        <v>577</v>
      </c>
      <c r="AA190" s="13">
        <f t="shared" ref="AA190:AA195" si="320">AB190+AC190+AD190+AG190+AJ190+AK190</f>
        <v>1000</v>
      </c>
      <c r="AB190" s="69" t="s">
        <v>577</v>
      </c>
      <c r="AC190" s="69" t="s">
        <v>577</v>
      </c>
      <c r="AD190" s="13">
        <f t="shared" ref="AD190:AD195" si="321">AE190+AF190</f>
        <v>0</v>
      </c>
      <c r="AE190" s="69" t="s">
        <v>577</v>
      </c>
      <c r="AF190" s="69" t="s">
        <v>577</v>
      </c>
      <c r="AG190" s="13">
        <f t="shared" ref="AG190:AG195" si="322">AH190+AI190</f>
        <v>1000</v>
      </c>
      <c r="AH190" s="69" t="s">
        <v>902</v>
      </c>
      <c r="AI190" s="69" t="s">
        <v>577</v>
      </c>
      <c r="AJ190" s="69" t="s">
        <v>577</v>
      </c>
      <c r="AK190" s="69" t="s">
        <v>577</v>
      </c>
      <c r="AL190" s="10" t="s">
        <v>903</v>
      </c>
      <c r="AM190" s="13">
        <f t="shared" ref="AM190:AM195" si="323">AN190+AO190+AP190</f>
        <v>0</v>
      </c>
      <c r="AN190" s="69" t="s">
        <v>577</v>
      </c>
      <c r="AO190" s="69" t="s">
        <v>577</v>
      </c>
      <c r="AP190" s="69" t="s">
        <v>577</v>
      </c>
      <c r="AQ190" s="10" t="s">
        <v>904</v>
      </c>
      <c r="AR190" s="13">
        <f t="shared" ref="AR190:AR195" si="324">AS190+AT190+AU190</f>
        <v>700</v>
      </c>
      <c r="AS190" s="69" t="s">
        <v>905</v>
      </c>
      <c r="AT190" s="69" t="s">
        <v>906</v>
      </c>
      <c r="AU190" s="69" t="s">
        <v>906</v>
      </c>
      <c r="AV190" s="69" t="s">
        <v>450</v>
      </c>
      <c r="AW190" s="13">
        <f t="shared" ref="AW190:AW195" si="325">AX190+AY190+AZ190</f>
        <v>300</v>
      </c>
      <c r="AX190" s="69" t="s">
        <v>905</v>
      </c>
      <c r="AY190" s="69" t="s">
        <v>577</v>
      </c>
      <c r="AZ190" s="69" t="s">
        <v>577</v>
      </c>
      <c r="BA190" s="69"/>
      <c r="BB190" s="13">
        <f t="shared" ref="BB190:BB195" si="326">BC190+BD190+BE190</f>
        <v>0</v>
      </c>
      <c r="BC190" s="69" t="s">
        <v>577</v>
      </c>
      <c r="BD190" s="69" t="s">
        <v>577</v>
      </c>
      <c r="BE190" s="69" t="s">
        <v>577</v>
      </c>
      <c r="BF190" s="64" t="s">
        <v>432</v>
      </c>
      <c r="BG190" s="64" t="s">
        <v>79</v>
      </c>
      <c r="BH190" s="78" t="s">
        <v>130</v>
      </c>
      <c r="BI190" s="78" t="s">
        <v>131</v>
      </c>
      <c r="BJ190" s="87" t="s">
        <v>87</v>
      </c>
      <c r="BK190" s="10" t="s">
        <v>888</v>
      </c>
      <c r="BL190" s="10" t="s">
        <v>899</v>
      </c>
    </row>
    <row r="191" s="2" customFormat="1" ht="111" customHeight="1" spans="1:64">
      <c r="A191" s="9" t="s">
        <v>907</v>
      </c>
      <c r="B191" s="16" t="s">
        <v>908</v>
      </c>
      <c r="C191" s="16"/>
      <c r="D191" s="16"/>
      <c r="E191" s="16"/>
      <c r="F191" s="16"/>
      <c r="G191" s="16"/>
      <c r="H191" s="32"/>
      <c r="I191" s="32"/>
      <c r="J191" s="13">
        <f>J192+J196</f>
        <v>191762</v>
      </c>
      <c r="K191" s="13">
        <f t="shared" ref="K191:BF191" si="327">K192+K196</f>
        <v>145</v>
      </c>
      <c r="L191" s="13">
        <f>L192+L196</f>
        <v>145</v>
      </c>
      <c r="M191" s="13">
        <f>M192+M196</f>
        <v>191472</v>
      </c>
      <c r="N191" s="13">
        <f>N192+N196</f>
        <v>0</v>
      </c>
      <c r="O191" s="44">
        <f>P191/J191*100%</f>
        <v>0.267409601485174</v>
      </c>
      <c r="P191" s="13">
        <f>P192+P196</f>
        <v>51279</v>
      </c>
      <c r="Q191" s="13">
        <f>Q192+Q196</f>
        <v>45934</v>
      </c>
      <c r="R191" s="13">
        <f>R192+R196</f>
        <v>145</v>
      </c>
      <c r="S191" s="13">
        <f>S192+S196</f>
        <v>0</v>
      </c>
      <c r="T191" s="13">
        <f>T192+T196</f>
        <v>35789</v>
      </c>
      <c r="U191" s="13">
        <f>U192+U196</f>
        <v>10000</v>
      </c>
      <c r="V191" s="13">
        <f>V192+V196</f>
        <v>43580</v>
      </c>
      <c r="W191" s="13">
        <f>W192+W196</f>
        <v>0</v>
      </c>
      <c r="X191" s="13">
        <f>X192+X196</f>
        <v>0</v>
      </c>
      <c r="Y191" s="13">
        <f>Y192+Y196</f>
        <v>35772</v>
      </c>
      <c r="Z191" s="13">
        <f>Z192+Z196</f>
        <v>7808</v>
      </c>
      <c r="AA191" s="13">
        <f>AA192+AA196</f>
        <v>19490</v>
      </c>
      <c r="AB191" s="13">
        <f>AB192+AB196</f>
        <v>145</v>
      </c>
      <c r="AC191" s="13">
        <f>AC192+AC196</f>
        <v>145</v>
      </c>
      <c r="AD191" s="13">
        <f>AD192+AD196</f>
        <v>200</v>
      </c>
      <c r="AE191" s="13">
        <f>AE192+AE196</f>
        <v>0</v>
      </c>
      <c r="AF191" s="13">
        <f>AF192+AF196</f>
        <v>200</v>
      </c>
      <c r="AG191" s="13">
        <f>AG192+AG196</f>
        <v>19000</v>
      </c>
      <c r="AH191" s="13">
        <f>AH192+AH196</f>
        <v>19000</v>
      </c>
      <c r="AI191" s="13">
        <f>AI192+AI196</f>
        <v>0</v>
      </c>
      <c r="AJ191" s="13">
        <f>AJ192+AJ196</f>
        <v>0</v>
      </c>
      <c r="AK191" s="13">
        <f>AK192+AK196</f>
        <v>0</v>
      </c>
      <c r="AL191" s="13" t="e">
        <f>AL192+AL196</f>
        <v>#VALUE!</v>
      </c>
      <c r="AM191" s="13">
        <f>AM192+AM196</f>
        <v>2425</v>
      </c>
      <c r="AN191" s="13">
        <f>AN192+AN196</f>
        <v>830</v>
      </c>
      <c r="AO191" s="13">
        <f>AO192+AO196</f>
        <v>0</v>
      </c>
      <c r="AP191" s="13">
        <f>AP192+AP196</f>
        <v>1595</v>
      </c>
      <c r="AQ191" s="13" t="e">
        <f>AQ192+AQ196</f>
        <v>#VALUE!</v>
      </c>
      <c r="AR191" s="13">
        <f>AR192+AR196</f>
        <v>5175</v>
      </c>
      <c r="AS191" s="13">
        <f>AS192+AS196</f>
        <v>1625</v>
      </c>
      <c r="AT191" s="13">
        <f>AT192+AT196</f>
        <v>1725</v>
      </c>
      <c r="AU191" s="13">
        <f>AU192+AU196</f>
        <v>1825</v>
      </c>
      <c r="AV191" s="13" t="e">
        <f>AV192+AV196</f>
        <v>#VALUE!</v>
      </c>
      <c r="AW191" s="13">
        <f>AW192+AW196</f>
        <v>5835</v>
      </c>
      <c r="AX191" s="13">
        <f>AX192+AX196</f>
        <v>1595</v>
      </c>
      <c r="AY191" s="13">
        <f>AY192+AY196</f>
        <v>2145</v>
      </c>
      <c r="AZ191" s="13">
        <f>AZ192+AZ196</f>
        <v>2095</v>
      </c>
      <c r="BA191" s="13" t="e">
        <f>BA192+BA196</f>
        <v>#VALUE!</v>
      </c>
      <c r="BB191" s="13">
        <f>BB192+BB196</f>
        <v>6055</v>
      </c>
      <c r="BC191" s="13">
        <f>BC192+BC196</f>
        <v>2095</v>
      </c>
      <c r="BD191" s="13">
        <f>BD192+BD196</f>
        <v>2055</v>
      </c>
      <c r="BE191" s="13">
        <f>BE192+BE196</f>
        <v>1905</v>
      </c>
      <c r="BF191" s="13"/>
      <c r="BG191" s="11"/>
      <c r="BH191" s="10"/>
      <c r="BI191" s="10"/>
      <c r="BJ191" s="59"/>
      <c r="BK191" s="88"/>
      <c r="BL191" s="88"/>
    </row>
    <row r="192" s="2" customFormat="1" ht="72" customHeight="1" spans="1:64">
      <c r="A192" s="9"/>
      <c r="B192" s="9" t="s">
        <v>909</v>
      </c>
      <c r="C192" s="9"/>
      <c r="D192" s="9"/>
      <c r="E192" s="9"/>
      <c r="F192" s="9"/>
      <c r="G192" s="9"/>
      <c r="H192" s="32"/>
      <c r="I192" s="32"/>
      <c r="J192" s="13">
        <f>J193+J194+J195</f>
        <v>4926</v>
      </c>
      <c r="K192" s="13">
        <f t="shared" ref="K192:BF192" si="328">K193+K194+K195</f>
        <v>145</v>
      </c>
      <c r="L192" s="13">
        <f>L193+L194+L195</f>
        <v>145</v>
      </c>
      <c r="M192" s="13">
        <f>M193+M194+M195</f>
        <v>4636</v>
      </c>
      <c r="N192" s="13">
        <f>N193+N194+N195</f>
        <v>0</v>
      </c>
      <c r="O192" s="44">
        <f>P192/J192*100%</f>
        <v>0</v>
      </c>
      <c r="P192" s="13">
        <f>P193+P194+P195</f>
        <v>0</v>
      </c>
      <c r="Q192" s="13">
        <f>Q193+Q194+Q195</f>
        <v>145</v>
      </c>
      <c r="R192" s="13">
        <f>R193+R194+R195</f>
        <v>145</v>
      </c>
      <c r="S192" s="13">
        <f>S193+S194+S195</f>
        <v>0</v>
      </c>
      <c r="T192" s="13">
        <f>T193+T194+T195</f>
        <v>0</v>
      </c>
      <c r="U192" s="13">
        <f>U193+U194+U195</f>
        <v>0</v>
      </c>
      <c r="V192" s="13">
        <f>V193+V194+V195</f>
        <v>0</v>
      </c>
      <c r="W192" s="13">
        <f>W193+W194+W195</f>
        <v>0</v>
      </c>
      <c r="X192" s="13">
        <f>X193+X194+X195</f>
        <v>0</v>
      </c>
      <c r="Y192" s="13">
        <f>Y193+Y194+Y195</f>
        <v>0</v>
      </c>
      <c r="Z192" s="13">
        <f>Z193+Z194+Z195</f>
        <v>0</v>
      </c>
      <c r="AA192" s="13">
        <f>AA193+AA194+AA195</f>
        <v>3790</v>
      </c>
      <c r="AB192" s="13">
        <f>AB193+AB194+AB195</f>
        <v>145</v>
      </c>
      <c r="AC192" s="13">
        <f>AC193+AC194+AC195</f>
        <v>145</v>
      </c>
      <c r="AD192" s="13">
        <f>AD193+AD194+AD195</f>
        <v>0</v>
      </c>
      <c r="AE192" s="13">
        <f>AE193+AE194+AE195</f>
        <v>0</v>
      </c>
      <c r="AF192" s="13">
        <f>AF193+AF194+AF195</f>
        <v>0</v>
      </c>
      <c r="AG192" s="13">
        <f>AG193+AG194+AG195</f>
        <v>3500</v>
      </c>
      <c r="AH192" s="13">
        <f>AH193+AH194+AH195</f>
        <v>3500</v>
      </c>
      <c r="AI192" s="13">
        <f>AI193+AI194+AI195</f>
        <v>0</v>
      </c>
      <c r="AJ192" s="13">
        <f>AJ193+AJ194+AJ195</f>
        <v>0</v>
      </c>
      <c r="AK192" s="13">
        <f>AK193+AK194+AK195</f>
        <v>0</v>
      </c>
      <c r="AL192" s="13" t="e">
        <f>AL193+AL194+AL195</f>
        <v>#VALUE!</v>
      </c>
      <c r="AM192" s="13">
        <f>AM193+AM194+AM195</f>
        <v>0</v>
      </c>
      <c r="AN192" s="13">
        <f>AN193+AN194+AN195</f>
        <v>0</v>
      </c>
      <c r="AO192" s="13">
        <f>AO193+AO194+AO195</f>
        <v>0</v>
      </c>
      <c r="AP192" s="13">
        <f>AP193+AP194+AP195</f>
        <v>0</v>
      </c>
      <c r="AQ192" s="13" t="e">
        <f>AQ193+AQ194+AQ195</f>
        <v>#VALUE!</v>
      </c>
      <c r="AR192" s="13">
        <f>AR193+AR194+AR195</f>
        <v>440</v>
      </c>
      <c r="AS192" s="13">
        <f>AS193+AS194+AS195</f>
        <v>80</v>
      </c>
      <c r="AT192" s="13">
        <f>AT193+AT194+AT195</f>
        <v>180</v>
      </c>
      <c r="AU192" s="13">
        <f>AU193+AU194+AU195</f>
        <v>180</v>
      </c>
      <c r="AV192" s="13" t="e">
        <f>AV193+AV194+AV195</f>
        <v>#VALUE!</v>
      </c>
      <c r="AW192" s="13">
        <f>AW193+AW194+AW195</f>
        <v>1700</v>
      </c>
      <c r="AX192" s="13">
        <f>AX193+AX194+AX195</f>
        <v>150</v>
      </c>
      <c r="AY192" s="13">
        <f>AY193+AY194+AY195</f>
        <v>900</v>
      </c>
      <c r="AZ192" s="13">
        <f>AZ193+AZ194+AZ195</f>
        <v>650</v>
      </c>
      <c r="BA192" s="13" t="e">
        <f>BA193+BA194+BA195</f>
        <v>#VALUE!</v>
      </c>
      <c r="BB192" s="13">
        <f>BB193+BB194+BB195</f>
        <v>1650</v>
      </c>
      <c r="BC192" s="13">
        <f>BC193+BC194+BC195</f>
        <v>550</v>
      </c>
      <c r="BD192" s="13">
        <f>BD193+BD194+BD195</f>
        <v>550</v>
      </c>
      <c r="BE192" s="13">
        <f>BE193+BE194+BE195</f>
        <v>550</v>
      </c>
      <c r="BF192" s="13"/>
      <c r="BG192" s="11"/>
      <c r="BH192" s="10"/>
      <c r="BI192" s="10"/>
      <c r="BJ192" s="59"/>
      <c r="BK192" s="88"/>
      <c r="BL192" s="88"/>
    </row>
    <row r="193" s="2" customFormat="1" ht="227" customHeight="1" spans="1:64">
      <c r="A193" s="9">
        <v>122</v>
      </c>
      <c r="B193" s="10" t="s">
        <v>910</v>
      </c>
      <c r="C193" s="10" t="s">
        <v>911</v>
      </c>
      <c r="D193" s="10" t="s">
        <v>618</v>
      </c>
      <c r="E193" s="11" t="s">
        <v>912</v>
      </c>
      <c r="F193" s="10" t="s">
        <v>114</v>
      </c>
      <c r="G193" s="10" t="s">
        <v>125</v>
      </c>
      <c r="H193" s="9" t="s">
        <v>91</v>
      </c>
      <c r="I193" s="9" t="s">
        <v>126</v>
      </c>
      <c r="J193" s="13">
        <f>K193+L193+M193+N193</f>
        <v>290</v>
      </c>
      <c r="K193" s="17">
        <v>145</v>
      </c>
      <c r="L193" s="17">
        <v>145</v>
      </c>
      <c r="M193" s="17">
        <v>0</v>
      </c>
      <c r="N193" s="17">
        <v>0</v>
      </c>
      <c r="O193" s="44">
        <f>P193/J193*100%</f>
        <v>0</v>
      </c>
      <c r="P193" s="17">
        <v>0</v>
      </c>
      <c r="Q193" s="13">
        <f>R193+S193+T193+U193</f>
        <v>145</v>
      </c>
      <c r="R193" s="17">
        <v>145</v>
      </c>
      <c r="S193" s="17">
        <v>0</v>
      </c>
      <c r="T193" s="17">
        <v>0</v>
      </c>
      <c r="U193" s="17">
        <v>0</v>
      </c>
      <c r="V193" s="13">
        <f>W193+X193+Y193+Z193</f>
        <v>0</v>
      </c>
      <c r="W193" s="17">
        <v>0</v>
      </c>
      <c r="X193" s="17">
        <v>0</v>
      </c>
      <c r="Y193" s="17">
        <v>0</v>
      </c>
      <c r="Z193" s="17">
        <v>0</v>
      </c>
      <c r="AA193" s="13">
        <f>AB193+AC193+AD193+AG193+AJ193+AK193</f>
        <v>290</v>
      </c>
      <c r="AB193" s="17">
        <v>145</v>
      </c>
      <c r="AC193" s="17">
        <v>145</v>
      </c>
      <c r="AD193" s="13">
        <f>AE193+AF193</f>
        <v>0</v>
      </c>
      <c r="AE193" s="17">
        <v>0</v>
      </c>
      <c r="AF193" s="17">
        <v>0</v>
      </c>
      <c r="AG193" s="13">
        <f>AH193+AI193</f>
        <v>0</v>
      </c>
      <c r="AH193" s="17">
        <v>0</v>
      </c>
      <c r="AI193" s="17">
        <v>0</v>
      </c>
      <c r="AJ193" s="17">
        <v>0</v>
      </c>
      <c r="AK193" s="17">
        <v>0</v>
      </c>
      <c r="AL193" s="17" t="s">
        <v>913</v>
      </c>
      <c r="AM193" s="13">
        <f>AN193+AO193+AP193</f>
        <v>0</v>
      </c>
      <c r="AN193" s="17">
        <v>0</v>
      </c>
      <c r="AO193" s="17">
        <v>0</v>
      </c>
      <c r="AP193" s="17">
        <v>0</v>
      </c>
      <c r="AQ193" s="10" t="s">
        <v>128</v>
      </c>
      <c r="AR193" s="13">
        <f>AS193+AT193+AU193</f>
        <v>240</v>
      </c>
      <c r="AS193" s="17">
        <v>80</v>
      </c>
      <c r="AT193" s="17">
        <v>80</v>
      </c>
      <c r="AU193" s="17">
        <v>80</v>
      </c>
      <c r="AV193" s="10" t="s">
        <v>116</v>
      </c>
      <c r="AW193" s="13">
        <f>AX193+AY193+AZ193</f>
        <v>50</v>
      </c>
      <c r="AX193" s="17">
        <v>50</v>
      </c>
      <c r="AY193" s="17">
        <v>0</v>
      </c>
      <c r="AZ193" s="17">
        <v>0</v>
      </c>
      <c r="BA193" s="17"/>
      <c r="BB193" s="13">
        <f>BC193+BD193+BE193</f>
        <v>0</v>
      </c>
      <c r="BC193" s="17">
        <v>0</v>
      </c>
      <c r="BD193" s="17">
        <v>0</v>
      </c>
      <c r="BE193" s="17">
        <v>0</v>
      </c>
      <c r="BF193" s="11" t="s">
        <v>914</v>
      </c>
      <c r="BG193" s="11" t="s">
        <v>79</v>
      </c>
      <c r="BH193" s="10" t="s">
        <v>130</v>
      </c>
      <c r="BI193" s="10"/>
      <c r="BJ193" s="59" t="s">
        <v>915</v>
      </c>
      <c r="BK193" s="10" t="s">
        <v>618</v>
      </c>
      <c r="BL193" s="10" t="s">
        <v>911</v>
      </c>
    </row>
    <row r="194" s="2" customFormat="1" ht="171" customHeight="1" spans="1:64">
      <c r="A194" s="9">
        <v>123</v>
      </c>
      <c r="B194" s="10" t="s">
        <v>916</v>
      </c>
      <c r="C194" s="10" t="s">
        <v>911</v>
      </c>
      <c r="D194" s="10" t="s">
        <v>618</v>
      </c>
      <c r="E194" s="11" t="s">
        <v>917</v>
      </c>
      <c r="F194" s="10" t="s">
        <v>138</v>
      </c>
      <c r="G194" s="10" t="s">
        <v>125</v>
      </c>
      <c r="H194" s="9" t="s">
        <v>177</v>
      </c>
      <c r="I194" s="9" t="s">
        <v>247</v>
      </c>
      <c r="J194" s="13">
        <f>K194+L194+M194+N194</f>
        <v>644</v>
      </c>
      <c r="K194" s="17">
        <v>0</v>
      </c>
      <c r="L194" s="17">
        <v>0</v>
      </c>
      <c r="M194" s="17">
        <v>644</v>
      </c>
      <c r="N194" s="17">
        <v>0</v>
      </c>
      <c r="O194" s="44">
        <f>P194/J194*100%</f>
        <v>0</v>
      </c>
      <c r="P194" s="17">
        <v>0</v>
      </c>
      <c r="Q194" s="13">
        <f>R194+S194+T194+U194</f>
        <v>0</v>
      </c>
      <c r="R194" s="17">
        <v>0</v>
      </c>
      <c r="S194" s="17">
        <v>0</v>
      </c>
      <c r="T194" s="17">
        <v>0</v>
      </c>
      <c r="U194" s="17">
        <v>0</v>
      </c>
      <c r="V194" s="13">
        <f>W194+X194+Y194+Z194</f>
        <v>0</v>
      </c>
      <c r="W194" s="17">
        <v>0</v>
      </c>
      <c r="X194" s="17">
        <v>0</v>
      </c>
      <c r="Y194" s="17">
        <v>0</v>
      </c>
      <c r="Z194" s="17">
        <v>0</v>
      </c>
      <c r="AA194" s="13">
        <f>AB194+AC194+AD194+AG194+AJ194+AK194</f>
        <v>500</v>
      </c>
      <c r="AB194" s="17">
        <v>0</v>
      </c>
      <c r="AC194" s="17">
        <v>0</v>
      </c>
      <c r="AD194" s="13">
        <f>AE194+AF194</f>
        <v>0</v>
      </c>
      <c r="AE194" s="17">
        <v>0</v>
      </c>
      <c r="AF194" s="17">
        <v>0</v>
      </c>
      <c r="AG194" s="13">
        <f>AH194+AI194</f>
        <v>500</v>
      </c>
      <c r="AH194" s="17">
        <v>500</v>
      </c>
      <c r="AI194" s="17">
        <v>0</v>
      </c>
      <c r="AJ194" s="17">
        <v>0</v>
      </c>
      <c r="AK194" s="17">
        <v>0</v>
      </c>
      <c r="AL194" s="10" t="s">
        <v>918</v>
      </c>
      <c r="AM194" s="13">
        <f>AN194+AO194+AP194</f>
        <v>0</v>
      </c>
      <c r="AN194" s="17">
        <v>0</v>
      </c>
      <c r="AO194" s="17">
        <v>0</v>
      </c>
      <c r="AP194" s="17">
        <v>0</v>
      </c>
      <c r="AQ194" s="10" t="s">
        <v>919</v>
      </c>
      <c r="AR194" s="13">
        <f>AS194+AT194+AU194</f>
        <v>200</v>
      </c>
      <c r="AS194" s="17">
        <v>0</v>
      </c>
      <c r="AT194" s="17">
        <v>100</v>
      </c>
      <c r="AU194" s="17">
        <v>100</v>
      </c>
      <c r="AV194" s="17"/>
      <c r="AW194" s="13">
        <f>AX194+AY194+AZ194</f>
        <v>300</v>
      </c>
      <c r="AX194" s="17">
        <v>100</v>
      </c>
      <c r="AY194" s="17">
        <v>100</v>
      </c>
      <c r="AZ194" s="17">
        <v>100</v>
      </c>
      <c r="BA194" s="17"/>
      <c r="BB194" s="13">
        <f>BC194+BD194+BE194</f>
        <v>0</v>
      </c>
      <c r="BC194" s="17">
        <v>0</v>
      </c>
      <c r="BD194" s="17">
        <v>0</v>
      </c>
      <c r="BE194" s="17">
        <v>0</v>
      </c>
      <c r="BF194" s="11" t="s">
        <v>920</v>
      </c>
      <c r="BG194" s="11" t="s">
        <v>921</v>
      </c>
      <c r="BH194" s="10" t="s">
        <v>130</v>
      </c>
      <c r="BI194" s="10"/>
      <c r="BJ194" s="59"/>
      <c r="BK194" s="10" t="s">
        <v>618</v>
      </c>
      <c r="BL194" s="10" t="s">
        <v>911</v>
      </c>
    </row>
    <row r="195" s="2" customFormat="1" ht="193" customHeight="1" spans="1:64">
      <c r="A195" s="9">
        <v>124</v>
      </c>
      <c r="B195" s="10" t="s">
        <v>922</v>
      </c>
      <c r="C195" s="10" t="s">
        <v>911</v>
      </c>
      <c r="D195" s="10" t="s">
        <v>618</v>
      </c>
      <c r="E195" s="11" t="s">
        <v>923</v>
      </c>
      <c r="F195" s="10" t="s">
        <v>924</v>
      </c>
      <c r="G195" s="10" t="s">
        <v>125</v>
      </c>
      <c r="H195" s="9" t="s">
        <v>104</v>
      </c>
      <c r="I195" s="9" t="s">
        <v>126</v>
      </c>
      <c r="J195" s="13">
        <f>K195+L195+M195+N195</f>
        <v>3992</v>
      </c>
      <c r="K195" s="17">
        <v>0</v>
      </c>
      <c r="L195" s="17">
        <v>0</v>
      </c>
      <c r="M195" s="17">
        <v>3992</v>
      </c>
      <c r="N195" s="17">
        <v>0</v>
      </c>
      <c r="O195" s="44">
        <f>P195/J195*100%</f>
        <v>0</v>
      </c>
      <c r="P195" s="17">
        <v>0</v>
      </c>
      <c r="Q195" s="17">
        <v>0</v>
      </c>
      <c r="R195" s="17">
        <v>0</v>
      </c>
      <c r="S195" s="17">
        <v>0</v>
      </c>
      <c r="T195" s="17">
        <v>0</v>
      </c>
      <c r="U195" s="17">
        <v>0</v>
      </c>
      <c r="V195" s="17">
        <v>0</v>
      </c>
      <c r="W195" s="17">
        <v>0</v>
      </c>
      <c r="X195" s="17">
        <v>0</v>
      </c>
      <c r="Y195" s="17">
        <v>0</v>
      </c>
      <c r="Z195" s="17">
        <v>0</v>
      </c>
      <c r="AA195" s="13">
        <f>AB195+AC195+AD195+AG195+AJ195+AK195</f>
        <v>3000</v>
      </c>
      <c r="AB195" s="17">
        <v>0</v>
      </c>
      <c r="AC195" s="17">
        <v>0</v>
      </c>
      <c r="AD195" s="13">
        <f>AE195+AF195</f>
        <v>0</v>
      </c>
      <c r="AE195" s="17">
        <v>0</v>
      </c>
      <c r="AF195" s="17">
        <v>0</v>
      </c>
      <c r="AG195" s="13">
        <f>AH195+AI195</f>
        <v>3000</v>
      </c>
      <c r="AH195" s="17">
        <v>3000</v>
      </c>
      <c r="AI195" s="17">
        <v>0</v>
      </c>
      <c r="AJ195" s="17">
        <v>0</v>
      </c>
      <c r="AK195" s="17">
        <v>0</v>
      </c>
      <c r="AL195" s="17" t="s">
        <v>327</v>
      </c>
      <c r="AM195" s="13">
        <f>AN195+AO195+AP195</f>
        <v>0</v>
      </c>
      <c r="AN195" s="17">
        <v>0</v>
      </c>
      <c r="AO195" s="17">
        <v>0</v>
      </c>
      <c r="AP195" s="17">
        <v>0</v>
      </c>
      <c r="AQ195" s="17" t="s">
        <v>925</v>
      </c>
      <c r="AR195" s="13">
        <f>AS195+AT195+AU195</f>
        <v>0</v>
      </c>
      <c r="AS195" s="17">
        <v>0</v>
      </c>
      <c r="AT195" s="17">
        <v>0</v>
      </c>
      <c r="AU195" s="17">
        <v>0</v>
      </c>
      <c r="AV195" s="10" t="s">
        <v>926</v>
      </c>
      <c r="AW195" s="13">
        <f>AX195+AY195+AZ195</f>
        <v>1350</v>
      </c>
      <c r="AX195" s="17">
        <v>0</v>
      </c>
      <c r="AY195" s="17">
        <v>800</v>
      </c>
      <c r="AZ195" s="17">
        <v>550</v>
      </c>
      <c r="BA195" s="10" t="s">
        <v>181</v>
      </c>
      <c r="BB195" s="13">
        <f>BC195+BD195+BE195</f>
        <v>1650</v>
      </c>
      <c r="BC195" s="17">
        <v>550</v>
      </c>
      <c r="BD195" s="17">
        <v>550</v>
      </c>
      <c r="BE195" s="17">
        <v>550</v>
      </c>
      <c r="BF195" s="11" t="s">
        <v>927</v>
      </c>
      <c r="BG195" s="11" t="s">
        <v>79</v>
      </c>
      <c r="BH195" s="10" t="s">
        <v>130</v>
      </c>
      <c r="BI195" s="10" t="s">
        <v>131</v>
      </c>
      <c r="BJ195" s="59" t="s">
        <v>87</v>
      </c>
      <c r="BK195" s="10" t="s">
        <v>618</v>
      </c>
      <c r="BL195" s="10" t="s">
        <v>911</v>
      </c>
    </row>
    <row r="196" s="2" customFormat="1" ht="72" customHeight="1" spans="1:64">
      <c r="A196" s="9"/>
      <c r="B196" s="9" t="s">
        <v>343</v>
      </c>
      <c r="C196" s="9"/>
      <c r="D196" s="9"/>
      <c r="E196" s="9"/>
      <c r="F196" s="9"/>
      <c r="G196" s="9"/>
      <c r="H196" s="32"/>
      <c r="I196" s="32"/>
      <c r="J196" s="13">
        <f>J197+J198+J199+J200</f>
        <v>186836</v>
      </c>
      <c r="K196" s="13">
        <f t="shared" ref="K196:BF196" si="329">K197+K198+K199+K200</f>
        <v>0</v>
      </c>
      <c r="L196" s="13">
        <f>L197+L198+L199+L200</f>
        <v>0</v>
      </c>
      <c r="M196" s="13">
        <f>M197+M198+M199+M200</f>
        <v>186836</v>
      </c>
      <c r="N196" s="13">
        <f>N197+N198+N199+N200</f>
        <v>0</v>
      </c>
      <c r="O196" s="44">
        <f>P196/J196*100%</f>
        <v>0.274459954184418</v>
      </c>
      <c r="P196" s="13">
        <f>P197+P198+P199+P200</f>
        <v>51279</v>
      </c>
      <c r="Q196" s="13">
        <f>Q197+Q198+Q199+Q200</f>
        <v>45789</v>
      </c>
      <c r="R196" s="13">
        <f>R197+R198+R199+R200</f>
        <v>0</v>
      </c>
      <c r="S196" s="13">
        <f>S197+S198+S199+S200</f>
        <v>0</v>
      </c>
      <c r="T196" s="13">
        <f>T197+T198+T199+T200</f>
        <v>35789</v>
      </c>
      <c r="U196" s="13">
        <f>U197+U198+U199+U200</f>
        <v>10000</v>
      </c>
      <c r="V196" s="13">
        <f>V197+V198+V199+V200</f>
        <v>43580</v>
      </c>
      <c r="W196" s="13">
        <f>W197+W198+W199+W200</f>
        <v>0</v>
      </c>
      <c r="X196" s="13">
        <f>X197+X198+X199+X200</f>
        <v>0</v>
      </c>
      <c r="Y196" s="13">
        <f>Y197+Y198+Y199+Y200</f>
        <v>35772</v>
      </c>
      <c r="Z196" s="13">
        <f>Z197+Z198+Z199+Z200</f>
        <v>7808</v>
      </c>
      <c r="AA196" s="13">
        <f>AA197+AA198+AA199+AA200</f>
        <v>15700</v>
      </c>
      <c r="AB196" s="13">
        <f>AB197+AB198+AB199+AB200</f>
        <v>0</v>
      </c>
      <c r="AC196" s="13">
        <f>AC197+AC198+AC199+AC200</f>
        <v>0</v>
      </c>
      <c r="AD196" s="13">
        <f>AD197+AD198+AD199+AD200</f>
        <v>200</v>
      </c>
      <c r="AE196" s="13">
        <f>AE197+AE198+AE199+AE200</f>
        <v>0</v>
      </c>
      <c r="AF196" s="13">
        <f>AF197+AF198+AF199+AF200</f>
        <v>200</v>
      </c>
      <c r="AG196" s="13">
        <f>AG197+AG198+AG199+AG200</f>
        <v>15500</v>
      </c>
      <c r="AH196" s="13">
        <f>AH197+AH198+AH199+AH200</f>
        <v>15500</v>
      </c>
      <c r="AI196" s="13">
        <f>AI197+AI198+AI199+AI200</f>
        <v>0</v>
      </c>
      <c r="AJ196" s="13">
        <f>AJ197+AJ198+AJ199+AJ200</f>
        <v>0</v>
      </c>
      <c r="AK196" s="13">
        <f>AK197+AK198+AK199+AK200</f>
        <v>0</v>
      </c>
      <c r="AL196" s="13" t="e">
        <f>AL197+AL198+AL199+AL200</f>
        <v>#VALUE!</v>
      </c>
      <c r="AM196" s="13">
        <f>AM197+AM198+AM199+AM200</f>
        <v>2425</v>
      </c>
      <c r="AN196" s="13">
        <f>AN197+AN198+AN199+AN200</f>
        <v>830</v>
      </c>
      <c r="AO196" s="13">
        <f>AO197+AO198+AO199+AO200</f>
        <v>0</v>
      </c>
      <c r="AP196" s="13">
        <f>AP197+AP198+AP199+AP200</f>
        <v>1595</v>
      </c>
      <c r="AQ196" s="13" t="e">
        <f>AQ197+AQ198+AQ199+AQ200</f>
        <v>#VALUE!</v>
      </c>
      <c r="AR196" s="13">
        <f>AR197+AR198+AR199+AR200</f>
        <v>4735</v>
      </c>
      <c r="AS196" s="13">
        <f>AS197+AS198+AS199+AS200</f>
        <v>1545</v>
      </c>
      <c r="AT196" s="13">
        <f>AT197+AT198+AT199+AT200</f>
        <v>1545</v>
      </c>
      <c r="AU196" s="13">
        <f>AU197+AU198+AU199+AU200</f>
        <v>1645</v>
      </c>
      <c r="AV196" s="13" t="e">
        <f>AV197+AV198+AV199+AV200</f>
        <v>#VALUE!</v>
      </c>
      <c r="AW196" s="13">
        <f>AW197+AW198+AW199+AW200</f>
        <v>4135</v>
      </c>
      <c r="AX196" s="13">
        <f>AX197+AX198+AX199+AX200</f>
        <v>1445</v>
      </c>
      <c r="AY196" s="13">
        <f>AY197+AY198+AY199+AY200</f>
        <v>1245</v>
      </c>
      <c r="AZ196" s="13">
        <f>AZ197+AZ198+AZ199+AZ200</f>
        <v>1445</v>
      </c>
      <c r="BA196" s="13" t="e">
        <f>BA197+BA198+BA199+BA200</f>
        <v>#VALUE!</v>
      </c>
      <c r="BB196" s="13">
        <f>BB197+BB198+BB199+BB200</f>
        <v>4405</v>
      </c>
      <c r="BC196" s="13">
        <f>BC197+BC198+BC199+BC200</f>
        <v>1545</v>
      </c>
      <c r="BD196" s="13">
        <f>BD197+BD198+BD199+BD200</f>
        <v>1505</v>
      </c>
      <c r="BE196" s="13">
        <f>BE197+BE198+BE199+BE200</f>
        <v>1355</v>
      </c>
      <c r="BF196" s="13"/>
      <c r="BG196" s="11"/>
      <c r="BH196" s="10"/>
      <c r="BI196" s="10"/>
      <c r="BJ196" s="59"/>
      <c r="BK196" s="88"/>
      <c r="BL196" s="88"/>
    </row>
    <row r="197" s="2" customFormat="1" ht="406" customHeight="1" spans="1:64">
      <c r="A197" s="9">
        <v>125</v>
      </c>
      <c r="B197" s="10" t="s">
        <v>928</v>
      </c>
      <c r="C197" s="10" t="s">
        <v>929</v>
      </c>
      <c r="D197" s="10" t="s">
        <v>618</v>
      </c>
      <c r="E197" s="16" t="s">
        <v>930</v>
      </c>
      <c r="F197" s="10" t="s">
        <v>114</v>
      </c>
      <c r="G197" s="10" t="s">
        <v>73</v>
      </c>
      <c r="H197" s="32" t="s">
        <v>656</v>
      </c>
      <c r="I197" s="32" t="s">
        <v>514</v>
      </c>
      <c r="J197" s="13">
        <f t="shared" ref="J197:J200" si="330">K197+L197+M197+N197</f>
        <v>65868</v>
      </c>
      <c r="K197" s="13">
        <v>0</v>
      </c>
      <c r="L197" s="13">
        <v>0</v>
      </c>
      <c r="M197" s="13">
        <v>65868</v>
      </c>
      <c r="N197" s="13">
        <v>0</v>
      </c>
      <c r="O197" s="44">
        <f>P197/J197*100%</f>
        <v>0.398402866338738</v>
      </c>
      <c r="P197" s="13">
        <v>26242</v>
      </c>
      <c r="Q197" s="13">
        <f t="shared" ref="Q197:Q200" si="331">R197+S197+T197+U197</f>
        <v>20227</v>
      </c>
      <c r="R197" s="13">
        <v>0</v>
      </c>
      <c r="S197" s="13">
        <v>0</v>
      </c>
      <c r="T197" s="13">
        <v>20227</v>
      </c>
      <c r="U197" s="13">
        <v>0</v>
      </c>
      <c r="V197" s="13">
        <f t="shared" ref="V197:V200" si="332">W197+X197+Y197+Z197</f>
        <v>20227</v>
      </c>
      <c r="W197" s="13">
        <v>0</v>
      </c>
      <c r="X197" s="13">
        <v>0</v>
      </c>
      <c r="Y197" s="13">
        <v>20227</v>
      </c>
      <c r="Z197" s="13">
        <v>0</v>
      </c>
      <c r="AA197" s="13">
        <f t="shared" ref="AA197:AA200" si="333">AB197+AC197+AD197+AG197+AJ197+AK197</f>
        <v>5000</v>
      </c>
      <c r="AB197" s="13">
        <v>0</v>
      </c>
      <c r="AC197" s="13">
        <v>0</v>
      </c>
      <c r="AD197" s="13">
        <f t="shared" ref="AD197:AD200" si="334">AE197+AF197</f>
        <v>0</v>
      </c>
      <c r="AE197" s="13">
        <v>0</v>
      </c>
      <c r="AF197" s="13">
        <v>0</v>
      </c>
      <c r="AG197" s="13">
        <f t="shared" ref="AG197:AG200" si="335">AH197+AI197</f>
        <v>5000</v>
      </c>
      <c r="AH197" s="13">
        <v>5000</v>
      </c>
      <c r="AI197" s="13">
        <v>0</v>
      </c>
      <c r="AJ197" s="13">
        <v>0</v>
      </c>
      <c r="AK197" s="13">
        <v>0</v>
      </c>
      <c r="AL197" s="10" t="s">
        <v>769</v>
      </c>
      <c r="AM197" s="13">
        <f t="shared" ref="AM197:AM200" si="336">AN197+AO197+AP197</f>
        <v>1000</v>
      </c>
      <c r="AN197" s="13">
        <v>500</v>
      </c>
      <c r="AO197" s="13">
        <v>0</v>
      </c>
      <c r="AP197" s="13">
        <v>500</v>
      </c>
      <c r="AQ197" s="10" t="s">
        <v>769</v>
      </c>
      <c r="AR197" s="13">
        <f t="shared" ref="AR197:AR200" si="337">AS197+AT197+AU197</f>
        <v>1300</v>
      </c>
      <c r="AS197" s="13">
        <v>400</v>
      </c>
      <c r="AT197" s="13">
        <v>500</v>
      </c>
      <c r="AU197" s="13">
        <v>400</v>
      </c>
      <c r="AV197" s="10" t="s">
        <v>769</v>
      </c>
      <c r="AW197" s="13">
        <f t="shared" ref="AW197:AW200" si="338">AX197+AY197+AZ197</f>
        <v>1200</v>
      </c>
      <c r="AX197" s="13">
        <v>400</v>
      </c>
      <c r="AY197" s="13">
        <v>400</v>
      </c>
      <c r="AZ197" s="13">
        <v>400</v>
      </c>
      <c r="BA197" s="10" t="s">
        <v>769</v>
      </c>
      <c r="BB197" s="13">
        <f t="shared" ref="BB197:BB200" si="339">BC197+BD197+BE197</f>
        <v>1500</v>
      </c>
      <c r="BC197" s="13">
        <v>500</v>
      </c>
      <c r="BD197" s="13">
        <v>500</v>
      </c>
      <c r="BE197" s="13">
        <v>500</v>
      </c>
      <c r="BF197" s="63" t="s">
        <v>931</v>
      </c>
      <c r="BG197" s="59" t="s">
        <v>932</v>
      </c>
      <c r="BH197" s="10" t="s">
        <v>80</v>
      </c>
      <c r="BI197" s="10"/>
      <c r="BJ197" s="59" t="s">
        <v>933</v>
      </c>
      <c r="BK197" s="10" t="s">
        <v>618</v>
      </c>
      <c r="BL197" s="10" t="s">
        <v>929</v>
      </c>
    </row>
    <row r="198" s="2" customFormat="1" ht="408" customHeight="1" spans="1:64">
      <c r="A198" s="9">
        <v>126</v>
      </c>
      <c r="B198" s="10" t="s">
        <v>934</v>
      </c>
      <c r="C198" s="10" t="s">
        <v>935</v>
      </c>
      <c r="D198" s="10" t="s">
        <v>618</v>
      </c>
      <c r="E198" s="20" t="s">
        <v>936</v>
      </c>
      <c r="F198" s="10" t="s">
        <v>937</v>
      </c>
      <c r="G198" s="10" t="s">
        <v>73</v>
      </c>
      <c r="H198" s="89" t="s">
        <v>547</v>
      </c>
      <c r="I198" s="89" t="s">
        <v>514</v>
      </c>
      <c r="J198" s="13">
        <f>K198+L198+M198+N198</f>
        <v>117871</v>
      </c>
      <c r="K198" s="17">
        <v>0</v>
      </c>
      <c r="L198" s="17">
        <v>0</v>
      </c>
      <c r="M198" s="17">
        <v>117871</v>
      </c>
      <c r="N198" s="17">
        <v>0</v>
      </c>
      <c r="O198" s="44">
        <f>P198/J198*100%</f>
        <v>0.195400055993417</v>
      </c>
      <c r="P198" s="17">
        <v>23032</v>
      </c>
      <c r="Q198" s="13">
        <f>R198+S198+T198+U198</f>
        <v>23555</v>
      </c>
      <c r="R198" s="17">
        <v>0</v>
      </c>
      <c r="S198" s="17">
        <v>0</v>
      </c>
      <c r="T198" s="17">
        <v>13555</v>
      </c>
      <c r="U198" s="17">
        <v>10000</v>
      </c>
      <c r="V198" s="13">
        <f>W198+X198+Y198+Z198</f>
        <v>21346</v>
      </c>
      <c r="W198" s="17">
        <v>0</v>
      </c>
      <c r="X198" s="17">
        <v>0</v>
      </c>
      <c r="Y198" s="17">
        <v>13538</v>
      </c>
      <c r="Z198" s="17">
        <v>7808</v>
      </c>
      <c r="AA198" s="13">
        <f>AB198+AC198+AD198+AG198+AJ198+AK198</f>
        <v>10000</v>
      </c>
      <c r="AB198" s="10">
        <v>0</v>
      </c>
      <c r="AC198" s="10">
        <v>0</v>
      </c>
      <c r="AD198" s="13">
        <f>AE198+AF198</f>
        <v>0</v>
      </c>
      <c r="AE198" s="10">
        <v>0</v>
      </c>
      <c r="AF198" s="10">
        <v>0</v>
      </c>
      <c r="AG198" s="13">
        <f>AH198+AI198</f>
        <v>10000</v>
      </c>
      <c r="AH198" s="10">
        <v>10000</v>
      </c>
      <c r="AI198" s="10">
        <v>0</v>
      </c>
      <c r="AJ198" s="10">
        <v>0</v>
      </c>
      <c r="AK198" s="10">
        <v>0</v>
      </c>
      <c r="AL198" s="10" t="s">
        <v>76</v>
      </c>
      <c r="AM198" s="13">
        <f>AN198+AO198+AP198</f>
        <v>1250</v>
      </c>
      <c r="AN198" s="10">
        <v>250</v>
      </c>
      <c r="AO198" s="10">
        <v>0</v>
      </c>
      <c r="AP198" s="10">
        <v>1000</v>
      </c>
      <c r="AQ198" s="10" t="s">
        <v>76</v>
      </c>
      <c r="AR198" s="13">
        <f>AS198+AT198+AU198</f>
        <v>3200</v>
      </c>
      <c r="AS198" s="10">
        <v>1000</v>
      </c>
      <c r="AT198" s="10">
        <v>1000</v>
      </c>
      <c r="AU198" s="10">
        <v>1200</v>
      </c>
      <c r="AV198" s="10" t="s">
        <v>76</v>
      </c>
      <c r="AW198" s="13">
        <f>AX198+AY198+AZ198</f>
        <v>2800</v>
      </c>
      <c r="AX198" s="10">
        <v>1000</v>
      </c>
      <c r="AY198" s="10">
        <v>800</v>
      </c>
      <c r="AZ198" s="10">
        <v>1000</v>
      </c>
      <c r="BA198" s="10" t="s">
        <v>116</v>
      </c>
      <c r="BB198" s="13">
        <f>BC198+BD198+BE198</f>
        <v>2750</v>
      </c>
      <c r="BC198" s="10">
        <v>1000</v>
      </c>
      <c r="BD198" s="10">
        <v>950</v>
      </c>
      <c r="BE198" s="10">
        <v>800</v>
      </c>
      <c r="BF198" s="20" t="s">
        <v>938</v>
      </c>
      <c r="BG198" s="59" t="s">
        <v>939</v>
      </c>
      <c r="BH198" s="10" t="s">
        <v>80</v>
      </c>
      <c r="BI198" s="10"/>
      <c r="BJ198" s="59" t="s">
        <v>940</v>
      </c>
      <c r="BK198" s="10" t="s">
        <v>618</v>
      </c>
      <c r="BL198" s="10" t="s">
        <v>935</v>
      </c>
    </row>
    <row r="199" s="2" customFormat="1" ht="178" customHeight="1" spans="1:64">
      <c r="A199" s="9">
        <v>127</v>
      </c>
      <c r="B199" s="10" t="s">
        <v>941</v>
      </c>
      <c r="C199" s="10" t="s">
        <v>935</v>
      </c>
      <c r="D199" s="10" t="s">
        <v>618</v>
      </c>
      <c r="E199" s="11" t="s">
        <v>942</v>
      </c>
      <c r="F199" s="10" t="s">
        <v>937</v>
      </c>
      <c r="G199" s="10" t="s">
        <v>73</v>
      </c>
      <c r="H199" s="89" t="s">
        <v>85</v>
      </c>
      <c r="I199" s="89" t="s">
        <v>146</v>
      </c>
      <c r="J199" s="13">
        <f>K199+L199+M199+N199</f>
        <v>1455</v>
      </c>
      <c r="K199" s="17">
        <v>0</v>
      </c>
      <c r="L199" s="17">
        <v>0</v>
      </c>
      <c r="M199" s="17">
        <v>1455</v>
      </c>
      <c r="N199" s="17">
        <v>0</v>
      </c>
      <c r="O199" s="44">
        <f>P199/J199*100%</f>
        <v>0.500343642611684</v>
      </c>
      <c r="P199" s="17">
        <v>728</v>
      </c>
      <c r="Q199" s="13">
        <f>R199+S199+T199+U199</f>
        <v>630</v>
      </c>
      <c r="R199" s="17">
        <v>0</v>
      </c>
      <c r="S199" s="17">
        <v>0</v>
      </c>
      <c r="T199" s="17">
        <v>630</v>
      </c>
      <c r="U199" s="17">
        <v>0</v>
      </c>
      <c r="V199" s="13">
        <f>W199+X199+Y199+Z199</f>
        <v>630</v>
      </c>
      <c r="W199" s="17">
        <v>0</v>
      </c>
      <c r="X199" s="17">
        <v>0</v>
      </c>
      <c r="Y199" s="17">
        <v>630</v>
      </c>
      <c r="Z199" s="17">
        <v>0</v>
      </c>
      <c r="AA199" s="13">
        <f>AB199+AC199+AD199+AG199+AJ199+AK199</f>
        <v>500</v>
      </c>
      <c r="AB199" s="10">
        <v>0</v>
      </c>
      <c r="AC199" s="10">
        <v>0</v>
      </c>
      <c r="AD199" s="13">
        <f>AE199+AF199</f>
        <v>0</v>
      </c>
      <c r="AE199" s="10">
        <v>0</v>
      </c>
      <c r="AF199" s="10">
        <v>0</v>
      </c>
      <c r="AG199" s="13">
        <f>AH199+AI199</f>
        <v>500</v>
      </c>
      <c r="AH199" s="10">
        <v>500</v>
      </c>
      <c r="AI199" s="10">
        <v>0</v>
      </c>
      <c r="AJ199" s="10">
        <v>0</v>
      </c>
      <c r="AK199" s="10">
        <v>0</v>
      </c>
      <c r="AL199" s="10" t="s">
        <v>769</v>
      </c>
      <c r="AM199" s="13">
        <f>AN199+AO199+AP199</f>
        <v>75</v>
      </c>
      <c r="AN199" s="10">
        <v>30</v>
      </c>
      <c r="AO199" s="10">
        <v>0</v>
      </c>
      <c r="AP199" s="10">
        <v>45</v>
      </c>
      <c r="AQ199" s="10" t="s">
        <v>769</v>
      </c>
      <c r="AR199" s="13">
        <f>AS199+AT199+AU199</f>
        <v>135</v>
      </c>
      <c r="AS199" s="10">
        <v>45</v>
      </c>
      <c r="AT199" s="10">
        <v>45</v>
      </c>
      <c r="AU199" s="10">
        <v>45</v>
      </c>
      <c r="AV199" s="10" t="s">
        <v>769</v>
      </c>
      <c r="AW199" s="13">
        <f>AX199+AY199+AZ199</f>
        <v>135</v>
      </c>
      <c r="AX199" s="10">
        <v>45</v>
      </c>
      <c r="AY199" s="10">
        <v>45</v>
      </c>
      <c r="AZ199" s="10">
        <v>45</v>
      </c>
      <c r="BA199" s="10" t="s">
        <v>116</v>
      </c>
      <c r="BB199" s="13">
        <f>BC199+BD199+BE199</f>
        <v>155</v>
      </c>
      <c r="BC199" s="10">
        <v>45</v>
      </c>
      <c r="BD199" s="10">
        <v>55</v>
      </c>
      <c r="BE199" s="10">
        <v>55</v>
      </c>
      <c r="BF199" s="11" t="s">
        <v>943</v>
      </c>
      <c r="BG199" s="11" t="s">
        <v>944</v>
      </c>
      <c r="BH199" s="10" t="s">
        <v>80</v>
      </c>
      <c r="BI199" s="10"/>
      <c r="BJ199" s="59" t="s">
        <v>87</v>
      </c>
      <c r="BK199" s="10" t="s">
        <v>618</v>
      </c>
      <c r="BL199" s="10" t="s">
        <v>935</v>
      </c>
    </row>
    <row r="200" s="2" customFormat="1" ht="220" customHeight="1" spans="1:64">
      <c r="A200" s="9">
        <v>128</v>
      </c>
      <c r="B200" s="10" t="s">
        <v>945</v>
      </c>
      <c r="C200" s="10" t="s">
        <v>935</v>
      </c>
      <c r="D200" s="10" t="s">
        <v>618</v>
      </c>
      <c r="E200" s="11" t="s">
        <v>946</v>
      </c>
      <c r="F200" s="10" t="s">
        <v>947</v>
      </c>
      <c r="G200" s="10" t="s">
        <v>73</v>
      </c>
      <c r="H200" s="89" t="s">
        <v>547</v>
      </c>
      <c r="I200" s="89" t="s">
        <v>91</v>
      </c>
      <c r="J200" s="13">
        <f>K200+L200+M200+N200</f>
        <v>1642</v>
      </c>
      <c r="K200" s="17">
        <v>0</v>
      </c>
      <c r="L200" s="17">
        <v>0</v>
      </c>
      <c r="M200" s="17">
        <v>1642</v>
      </c>
      <c r="N200" s="17">
        <v>0</v>
      </c>
      <c r="O200" s="44">
        <f t="shared" ref="O200:O227" si="340">P200/J200*100%</f>
        <v>0.777710109622412</v>
      </c>
      <c r="P200" s="17">
        <v>1277</v>
      </c>
      <c r="Q200" s="13">
        <f>R200+S200+T200+U200</f>
        <v>1377</v>
      </c>
      <c r="R200" s="17">
        <v>0</v>
      </c>
      <c r="S200" s="17">
        <v>0</v>
      </c>
      <c r="T200" s="17">
        <v>1377</v>
      </c>
      <c r="U200" s="17">
        <v>0</v>
      </c>
      <c r="V200" s="13">
        <f>W200+X200+Y200+Z200</f>
        <v>1377</v>
      </c>
      <c r="W200" s="17">
        <v>0</v>
      </c>
      <c r="X200" s="17">
        <v>0</v>
      </c>
      <c r="Y200" s="17">
        <v>1377</v>
      </c>
      <c r="Z200" s="17">
        <v>0</v>
      </c>
      <c r="AA200" s="13">
        <f>AB200+AC200+AD200+AG200+AJ200+AK200</f>
        <v>200</v>
      </c>
      <c r="AB200" s="10">
        <v>0</v>
      </c>
      <c r="AC200" s="10">
        <v>0</v>
      </c>
      <c r="AD200" s="13">
        <f>AE200+AF200</f>
        <v>200</v>
      </c>
      <c r="AE200" s="10">
        <v>0</v>
      </c>
      <c r="AF200" s="10">
        <v>200</v>
      </c>
      <c r="AG200" s="13">
        <f>AH200+AI200</f>
        <v>0</v>
      </c>
      <c r="AH200" s="10">
        <v>0</v>
      </c>
      <c r="AI200" s="10">
        <v>0</v>
      </c>
      <c r="AJ200" s="10">
        <v>0</v>
      </c>
      <c r="AK200" s="10">
        <v>0</v>
      </c>
      <c r="AL200" s="10" t="s">
        <v>181</v>
      </c>
      <c r="AM200" s="13">
        <f>AN200+AO200+AP200</f>
        <v>100</v>
      </c>
      <c r="AN200" s="10">
        <v>50</v>
      </c>
      <c r="AO200" s="10">
        <v>0</v>
      </c>
      <c r="AP200" s="10">
        <v>50</v>
      </c>
      <c r="AQ200" s="10" t="s">
        <v>116</v>
      </c>
      <c r="AR200" s="13">
        <f>AS200+AT200+AU200</f>
        <v>100</v>
      </c>
      <c r="AS200" s="10">
        <v>100</v>
      </c>
      <c r="AT200" s="10">
        <v>0</v>
      </c>
      <c r="AU200" s="10">
        <v>0</v>
      </c>
      <c r="AV200" s="10"/>
      <c r="AW200" s="13">
        <f>AX200+AY200+AZ200</f>
        <v>0</v>
      </c>
      <c r="AX200" s="10">
        <v>0</v>
      </c>
      <c r="AY200" s="10">
        <v>0</v>
      </c>
      <c r="AZ200" s="10">
        <v>0</v>
      </c>
      <c r="BA200" s="10"/>
      <c r="BB200" s="13">
        <f>BC200+BD200+BE200</f>
        <v>0</v>
      </c>
      <c r="BC200" s="10">
        <v>0</v>
      </c>
      <c r="BD200" s="10">
        <v>0</v>
      </c>
      <c r="BE200" s="10">
        <v>0</v>
      </c>
      <c r="BF200" s="11" t="s">
        <v>948</v>
      </c>
      <c r="BG200" s="11" t="s">
        <v>79</v>
      </c>
      <c r="BH200" s="10" t="s">
        <v>80</v>
      </c>
      <c r="BI200" s="10" t="s">
        <v>81</v>
      </c>
      <c r="BJ200" s="59" t="s">
        <v>87</v>
      </c>
      <c r="BK200" s="10" t="s">
        <v>618</v>
      </c>
      <c r="BL200" s="10" t="s">
        <v>935</v>
      </c>
    </row>
    <row r="201" s="2" customFormat="1" ht="82" customHeight="1" spans="1:64">
      <c r="A201" s="9" t="s">
        <v>949</v>
      </c>
      <c r="B201" s="11" t="s">
        <v>950</v>
      </c>
      <c r="C201" s="11"/>
      <c r="D201" s="11"/>
      <c r="E201" s="11"/>
      <c r="F201" s="11"/>
      <c r="G201" s="11"/>
      <c r="H201" s="32"/>
      <c r="I201" s="32"/>
      <c r="J201" s="13">
        <f>J202+J213</f>
        <v>63208</v>
      </c>
      <c r="K201" s="13">
        <f t="shared" ref="K201:BF201" si="341">K202+K213</f>
        <v>10525</v>
      </c>
      <c r="L201" s="13">
        <f>L202+L213</f>
        <v>0</v>
      </c>
      <c r="M201" s="13">
        <f>M202+M213</f>
        <v>52683</v>
      </c>
      <c r="N201" s="13">
        <f>N202+N213</f>
        <v>0</v>
      </c>
      <c r="O201" s="44">
        <f>P201/J201*100%</f>
        <v>0.272449689912669</v>
      </c>
      <c r="P201" s="13">
        <f>P202+P213</f>
        <v>17221</v>
      </c>
      <c r="Q201" s="13">
        <f>Q202+Q213</f>
        <v>14559</v>
      </c>
      <c r="R201" s="13">
        <f>R202+R213</f>
        <v>6192</v>
      </c>
      <c r="S201" s="13">
        <f>S202+S213</f>
        <v>0</v>
      </c>
      <c r="T201" s="13">
        <f>T202+T213</f>
        <v>8367</v>
      </c>
      <c r="U201" s="13">
        <f>U202+U213</f>
        <v>0</v>
      </c>
      <c r="V201" s="13">
        <f>V202+V213</f>
        <v>12210</v>
      </c>
      <c r="W201" s="13">
        <f>W202+W213</f>
        <v>4229</v>
      </c>
      <c r="X201" s="13">
        <f>X202+X213</f>
        <v>0</v>
      </c>
      <c r="Y201" s="13">
        <f>Y202+Y213</f>
        <v>7981</v>
      </c>
      <c r="Z201" s="13">
        <f>Z202+Z213</f>
        <v>0</v>
      </c>
      <c r="AA201" s="13">
        <f>AA202+AA213</f>
        <v>19510</v>
      </c>
      <c r="AB201" s="13">
        <f>AB202+AB213</f>
        <v>4000</v>
      </c>
      <c r="AC201" s="13">
        <f>AC202+AC213</f>
        <v>0</v>
      </c>
      <c r="AD201" s="13">
        <f>AD202+AD213</f>
        <v>1680</v>
      </c>
      <c r="AE201" s="13">
        <f>AE202+AE213</f>
        <v>0</v>
      </c>
      <c r="AF201" s="13">
        <f>AF202+AF213</f>
        <v>1680</v>
      </c>
      <c r="AG201" s="13">
        <f>AG202+AG213</f>
        <v>13830</v>
      </c>
      <c r="AH201" s="13">
        <f>AH202+AH213</f>
        <v>13830</v>
      </c>
      <c r="AI201" s="13">
        <f>AI202+AI213</f>
        <v>0</v>
      </c>
      <c r="AJ201" s="13">
        <f>AJ202+AJ213</f>
        <v>0</v>
      </c>
      <c r="AK201" s="13">
        <f>AK202+AK213</f>
        <v>0</v>
      </c>
      <c r="AL201" s="13" t="e">
        <f>AL202+AL213</f>
        <v>#VALUE!</v>
      </c>
      <c r="AM201" s="13">
        <f>AM202+AM213</f>
        <v>2810</v>
      </c>
      <c r="AN201" s="13">
        <f>AN202+AN213</f>
        <v>870</v>
      </c>
      <c r="AO201" s="13">
        <f>AO202+AO213</f>
        <v>0</v>
      </c>
      <c r="AP201" s="13">
        <f>AP202+AP213</f>
        <v>1940</v>
      </c>
      <c r="AQ201" s="13" t="e">
        <f>AQ202+AQ213</f>
        <v>#VALUE!</v>
      </c>
      <c r="AR201" s="13">
        <f>AR202+AR213</f>
        <v>5335</v>
      </c>
      <c r="AS201" s="13">
        <f>AS202+AS213</f>
        <v>1990</v>
      </c>
      <c r="AT201" s="13">
        <f>AT202+AT213</f>
        <v>2085</v>
      </c>
      <c r="AU201" s="13">
        <f>AU202+AU213</f>
        <v>1260</v>
      </c>
      <c r="AV201" s="13" t="e">
        <f>AV202+AV213</f>
        <v>#VALUE!</v>
      </c>
      <c r="AW201" s="13">
        <f>AW202+AW213</f>
        <v>4875</v>
      </c>
      <c r="AX201" s="13">
        <f>AX202+AX213</f>
        <v>1715</v>
      </c>
      <c r="AY201" s="13">
        <f>AY202+AY213</f>
        <v>1685</v>
      </c>
      <c r="AZ201" s="13">
        <f>AZ202+AZ213</f>
        <v>1475</v>
      </c>
      <c r="BA201" s="13" t="e">
        <f>BA202+BA213</f>
        <v>#VALUE!</v>
      </c>
      <c r="BB201" s="13">
        <f>BB202+BB213</f>
        <v>6490</v>
      </c>
      <c r="BC201" s="13">
        <f>BC202+BC213</f>
        <v>1465</v>
      </c>
      <c r="BD201" s="13">
        <f>BD202+BD213</f>
        <v>2515</v>
      </c>
      <c r="BE201" s="13">
        <f>BE202+BE213</f>
        <v>2510</v>
      </c>
      <c r="BF201" s="11"/>
      <c r="BG201" s="11"/>
      <c r="BH201" s="10"/>
      <c r="BI201" s="10"/>
      <c r="BJ201" s="59"/>
      <c r="BK201" s="60"/>
      <c r="BL201" s="60"/>
    </row>
    <row r="202" s="2" customFormat="1" ht="82" customHeight="1" spans="1:64">
      <c r="A202" s="9"/>
      <c r="B202" s="10" t="s">
        <v>951</v>
      </c>
      <c r="C202" s="10"/>
      <c r="D202" s="10"/>
      <c r="E202" s="10"/>
      <c r="F202" s="10"/>
      <c r="G202" s="10"/>
      <c r="H202" s="32"/>
      <c r="I202" s="32"/>
      <c r="J202" s="13">
        <f>J203+J204+J205+J206+J207+J208+J209+J210+J211+J212</f>
        <v>15839</v>
      </c>
      <c r="K202" s="13">
        <f t="shared" ref="K202:BF202" si="342">K203+K204+K205+K206+K207+K208+K209+K210+K211+K212</f>
        <v>0</v>
      </c>
      <c r="L202" s="13">
        <f>L203+L204+L205+L206+L207+L208+L209+L210+L211+L212</f>
        <v>0</v>
      </c>
      <c r="M202" s="13">
        <f>M203+M204+M205+M206+M207+M208+M209+M210+M211+M212</f>
        <v>15839</v>
      </c>
      <c r="N202" s="13">
        <f>N203+N204+N205+N206+N207+N208+N209+N210+N211+N212</f>
        <v>0</v>
      </c>
      <c r="O202" s="44">
        <f>P202/J202*100%</f>
        <v>0</v>
      </c>
      <c r="P202" s="13">
        <f>P203+P204+P205+P206+P207+P208+P209+P210+P211+P212</f>
        <v>0</v>
      </c>
      <c r="Q202" s="13">
        <f>Q203+Q204+Q205+Q206+Q207+Q208+Q209+Q210+Q211+Q212</f>
        <v>0</v>
      </c>
      <c r="R202" s="13">
        <f>R203+R204+R205+R206+R207+R208+R209+R210+R211+R212</f>
        <v>0</v>
      </c>
      <c r="S202" s="13">
        <f>S203+S204+S205+S206+S207+S208+S209+S210+S211+S212</f>
        <v>0</v>
      </c>
      <c r="T202" s="13">
        <f>T203+T204+T205+T206+T207+T208+T209+T210+T211+T212</f>
        <v>0</v>
      </c>
      <c r="U202" s="13">
        <f>U203+U204+U205+U206+U207+U208+U209+U210+U211+U212</f>
        <v>0</v>
      </c>
      <c r="V202" s="13">
        <f>V203+V204+V205+V206+V207+V208+V209+V210+V211+V212</f>
        <v>0</v>
      </c>
      <c r="W202" s="13">
        <f>W203+W204+W205+W206+W207+W208+W209+W210+W211+W212</f>
        <v>0</v>
      </c>
      <c r="X202" s="13">
        <f>X203+X204+X205+X206+X207+X208+X209+X210+X211+X212</f>
        <v>0</v>
      </c>
      <c r="Y202" s="13">
        <f>Y203+Y204+Y205+Y206+Y207+Y208+Y209+Y210+Y211+Y212</f>
        <v>0</v>
      </c>
      <c r="Z202" s="13">
        <f>Z203+Z204+Z205+Z206+Z207+Z208+Z209+Z210+Z211+Z212</f>
        <v>0</v>
      </c>
      <c r="AA202" s="13">
        <f>AA203+AA204+AA205+AA206+AA207+AA208+AA209+AA210+AA211+AA212</f>
        <v>6480</v>
      </c>
      <c r="AB202" s="13">
        <f>AB203+AB204+AB205+AB206+AB207+AB208+AB209+AB210+AB211+AB212</f>
        <v>0</v>
      </c>
      <c r="AC202" s="13">
        <f>AC203+AC204+AC205+AC206+AC207+AC208+AC209+AC210+AC211+AC212</f>
        <v>0</v>
      </c>
      <c r="AD202" s="13">
        <f>AD203+AD204+AD205+AD206+AD207+AD208+AD209+AD210+AD211+AD212</f>
        <v>80</v>
      </c>
      <c r="AE202" s="13">
        <f>AE203+AE204+AE205+AE206+AE207+AE208+AE209+AE210+AE211+AE212</f>
        <v>0</v>
      </c>
      <c r="AF202" s="13">
        <f>AF203+AF204+AF205+AF206+AF207+AF208+AF209+AF210+AF211+AF212</f>
        <v>80</v>
      </c>
      <c r="AG202" s="13">
        <f>AG203+AG204+AG205+AG206+AG207+AG208+AG209+AG210+AG211+AG212</f>
        <v>6400</v>
      </c>
      <c r="AH202" s="13">
        <f>AH203+AH204+AH205+AH206+AH207+AH208+AH209+AH210+AH211+AH212</f>
        <v>6400</v>
      </c>
      <c r="AI202" s="13">
        <f>AI203+AI204+AI205+AI206+AI207+AI208+AI209+AI210+AI211+AI212</f>
        <v>0</v>
      </c>
      <c r="AJ202" s="13">
        <f>AJ203+AJ204+AJ205+AJ206+AJ207+AJ208+AJ209+AJ210+AJ211+AJ212</f>
        <v>0</v>
      </c>
      <c r="AK202" s="13">
        <f>AK203+AK204+AK205+AK206+AK207+AK208+AK209+AK210+AK211+AK212</f>
        <v>0</v>
      </c>
      <c r="AL202" s="13" t="e">
        <f>AL203+AL204+AL205+AL206+AL207+AL208+AL209+AL210+AL211+AL212</f>
        <v>#VALUE!</v>
      </c>
      <c r="AM202" s="13">
        <f>AM203+AM204+AM205+AM206+AM207+AM208+AM209+AM210+AM211+AM212</f>
        <v>0</v>
      </c>
      <c r="AN202" s="13">
        <f>AN203+AN204+AN205+AN206+AN207+AN208+AN209+AN210+AN211+AN212</f>
        <v>0</v>
      </c>
      <c r="AO202" s="13">
        <f>AO203+AO204+AO205+AO206+AO207+AO208+AO209+AO210+AO211+AO212</f>
        <v>0</v>
      </c>
      <c r="AP202" s="13">
        <f>AP203+AP204+AP205+AP206+AP207+AP208+AP209+AP210+AP211+AP212</f>
        <v>0</v>
      </c>
      <c r="AQ202" s="13" t="e">
        <f>AQ203+AQ204+AQ205+AQ206+AQ207+AQ208+AQ209+AQ210+AQ211+AQ212</f>
        <v>#VALUE!</v>
      </c>
      <c r="AR202" s="13">
        <f>AR203+AR204+AR205+AR206+AR207+AR208+AR209+AR210+AR211+AR212</f>
        <v>700</v>
      </c>
      <c r="AS202" s="13">
        <f>AS203+AS204+AS205+AS206+AS207+AS208+AS209+AS210+AS211+AS212</f>
        <v>80</v>
      </c>
      <c r="AT202" s="13">
        <f>AT203+AT204+AT205+AT206+AT207+AT208+AT209+AT210+AT211+AT212</f>
        <v>400</v>
      </c>
      <c r="AU202" s="13">
        <f>AU203+AU204+AU205+AU206+AU207+AU208+AU209+AU210+AU211+AU212</f>
        <v>220</v>
      </c>
      <c r="AV202" s="13" t="e">
        <f>AV203+AV204+AV205+AV206+AV207+AV208+AV209+AV210+AV211+AV212</f>
        <v>#VALUE!</v>
      </c>
      <c r="AW202" s="13">
        <f>AW203+AW204+AW205+AW206+AW207+AW208+AW209+AW210+AW211+AW212</f>
        <v>1960</v>
      </c>
      <c r="AX202" s="13">
        <f>AX203+AX204+AX205+AX206+AX207+AX208+AX209+AX210+AX211+AX212</f>
        <v>720</v>
      </c>
      <c r="AY202" s="13">
        <f>AY203+AY204+AY205+AY206+AY207+AY208+AY209+AY210+AY211+AY212</f>
        <v>600</v>
      </c>
      <c r="AZ202" s="13">
        <f>AZ203+AZ204+AZ205+AZ206+AZ207+AZ208+AZ209+AZ210+AZ211+AZ212</f>
        <v>640</v>
      </c>
      <c r="BA202" s="13" t="e">
        <f>BA203+BA204+BA205+BA206+BA207+BA208+BA209+BA210+BA211+BA212</f>
        <v>#VALUE!</v>
      </c>
      <c r="BB202" s="13">
        <f>BB203+BB204+BB205+BB206+BB207+BB208+BB209+BB210+BB211+BB212</f>
        <v>3820</v>
      </c>
      <c r="BC202" s="13">
        <f>BC203+BC204+BC205+BC206+BC207+BC208+BC209+BC210+BC211+BC212</f>
        <v>640</v>
      </c>
      <c r="BD202" s="13">
        <f>BD203+BD204+BD205+BD206+BD207+BD208+BD209+BD210+BD211+BD212</f>
        <v>1650</v>
      </c>
      <c r="BE202" s="13">
        <f>BE203+BE204+BE205+BE206+BE207+BE208+BE209+BE210+BE211+BE212</f>
        <v>1530</v>
      </c>
      <c r="BF202" s="13"/>
      <c r="BG202" s="11"/>
      <c r="BH202" s="10"/>
      <c r="BI202" s="10"/>
      <c r="BJ202" s="59"/>
      <c r="BK202" s="60"/>
      <c r="BL202" s="60"/>
    </row>
    <row r="203" s="2" customFormat="1" ht="208" customHeight="1" spans="1:64">
      <c r="A203" s="9">
        <v>129</v>
      </c>
      <c r="B203" s="10" t="s">
        <v>952</v>
      </c>
      <c r="C203" s="10" t="s">
        <v>953</v>
      </c>
      <c r="D203" s="10" t="s">
        <v>954</v>
      </c>
      <c r="E203" s="19" t="s">
        <v>955</v>
      </c>
      <c r="F203" s="10" t="s">
        <v>337</v>
      </c>
      <c r="G203" s="10" t="s">
        <v>125</v>
      </c>
      <c r="H203" s="32" t="s">
        <v>203</v>
      </c>
      <c r="I203" s="32" t="s">
        <v>514</v>
      </c>
      <c r="J203" s="13">
        <f t="shared" ref="J203:J206" si="343">K203+L203+M203+N203</f>
        <v>6056</v>
      </c>
      <c r="K203" s="17">
        <v>0</v>
      </c>
      <c r="L203" s="17">
        <v>0</v>
      </c>
      <c r="M203" s="17">
        <v>6056</v>
      </c>
      <c r="N203" s="17">
        <v>0</v>
      </c>
      <c r="O203" s="44">
        <f>P203/J203*100%</f>
        <v>0</v>
      </c>
      <c r="P203" s="17">
        <v>0</v>
      </c>
      <c r="Q203" s="13">
        <f t="shared" ref="Q203:Q206" si="344">R203+S203+T203+U203</f>
        <v>0</v>
      </c>
      <c r="R203" s="17">
        <v>0</v>
      </c>
      <c r="S203" s="17">
        <v>0</v>
      </c>
      <c r="T203" s="17">
        <v>0</v>
      </c>
      <c r="U203" s="17">
        <v>0</v>
      </c>
      <c r="V203" s="13">
        <f t="shared" ref="V203:V206" si="345">W203+X203+Y203+Z203</f>
        <v>0</v>
      </c>
      <c r="W203" s="17">
        <v>0</v>
      </c>
      <c r="X203" s="17">
        <v>0</v>
      </c>
      <c r="Y203" s="17">
        <v>0</v>
      </c>
      <c r="Z203" s="17">
        <v>0</v>
      </c>
      <c r="AA203" s="13">
        <f t="shared" ref="AA203:AA206" si="346">AB203+AC203+AD203+AG203+AJ203+AK203</f>
        <v>1300</v>
      </c>
      <c r="AB203" s="10">
        <v>0</v>
      </c>
      <c r="AC203" s="10">
        <v>0</v>
      </c>
      <c r="AD203" s="13">
        <f t="shared" ref="AD203:AD206" si="347">AE203+AF203</f>
        <v>0</v>
      </c>
      <c r="AE203" s="10">
        <v>0</v>
      </c>
      <c r="AF203" s="10">
        <v>0</v>
      </c>
      <c r="AG203" s="13">
        <f t="shared" ref="AG203:AG206" si="348">AH203+AI203</f>
        <v>1300</v>
      </c>
      <c r="AH203" s="10">
        <v>1300</v>
      </c>
      <c r="AI203" s="10">
        <v>0</v>
      </c>
      <c r="AJ203" s="10">
        <v>0</v>
      </c>
      <c r="AK203" s="10">
        <v>0</v>
      </c>
      <c r="AL203" s="10" t="s">
        <v>956</v>
      </c>
      <c r="AM203" s="13">
        <f t="shared" ref="AM203:AM208" si="349">AN203+AO203+AP203</f>
        <v>0</v>
      </c>
      <c r="AN203" s="10">
        <v>0</v>
      </c>
      <c r="AO203" s="10">
        <v>0</v>
      </c>
      <c r="AP203" s="10">
        <v>0</v>
      </c>
      <c r="AQ203" s="10" t="s">
        <v>957</v>
      </c>
      <c r="AR203" s="13">
        <f t="shared" ref="AR203:AR206" si="350">AS203+AT203+AU203</f>
        <v>0</v>
      </c>
      <c r="AS203" s="10">
        <v>0</v>
      </c>
      <c r="AT203" s="10">
        <v>0</v>
      </c>
      <c r="AU203" s="10">
        <v>0</v>
      </c>
      <c r="AV203" s="10" t="s">
        <v>207</v>
      </c>
      <c r="AW203" s="13">
        <f t="shared" ref="AW203:AW206" si="351">AX203+AY203+AZ203</f>
        <v>0</v>
      </c>
      <c r="AX203" s="10">
        <v>0</v>
      </c>
      <c r="AY203" s="10">
        <v>0</v>
      </c>
      <c r="AZ203" s="10">
        <v>0</v>
      </c>
      <c r="BA203" s="10" t="s">
        <v>958</v>
      </c>
      <c r="BB203" s="13">
        <f t="shared" ref="BB203:BB206" si="352">BC203+BD203+BE203</f>
        <v>1300</v>
      </c>
      <c r="BC203" s="10">
        <v>0</v>
      </c>
      <c r="BD203" s="10">
        <v>700</v>
      </c>
      <c r="BE203" s="10">
        <v>600</v>
      </c>
      <c r="BF203" s="11" t="s">
        <v>959</v>
      </c>
      <c r="BG203" s="11" t="s">
        <v>79</v>
      </c>
      <c r="BH203" s="10" t="s">
        <v>130</v>
      </c>
      <c r="BI203" s="10"/>
      <c r="BJ203" s="59" t="s">
        <v>142</v>
      </c>
      <c r="BK203" s="10" t="s">
        <v>954</v>
      </c>
      <c r="BL203" s="10" t="s">
        <v>953</v>
      </c>
    </row>
    <row r="204" s="2" customFormat="1" ht="406" customHeight="1" spans="1:64">
      <c r="A204" s="9">
        <v>130</v>
      </c>
      <c r="B204" s="10" t="s">
        <v>960</v>
      </c>
      <c r="C204" s="10" t="s">
        <v>953</v>
      </c>
      <c r="D204" s="10" t="s">
        <v>954</v>
      </c>
      <c r="E204" s="63" t="s">
        <v>961</v>
      </c>
      <c r="F204" s="10" t="s">
        <v>962</v>
      </c>
      <c r="G204" s="10" t="s">
        <v>125</v>
      </c>
      <c r="H204" s="32" t="s">
        <v>325</v>
      </c>
      <c r="I204" s="32" t="s">
        <v>625</v>
      </c>
      <c r="J204" s="13">
        <f>K204+L204+M204+N204</f>
        <v>610</v>
      </c>
      <c r="K204" s="17">
        <v>0</v>
      </c>
      <c r="L204" s="17">
        <v>0</v>
      </c>
      <c r="M204" s="17">
        <v>610</v>
      </c>
      <c r="N204" s="17">
        <v>0</v>
      </c>
      <c r="O204" s="44">
        <f>P204/J204*100%</f>
        <v>0</v>
      </c>
      <c r="P204" s="17">
        <v>0</v>
      </c>
      <c r="Q204" s="13">
        <f>R204+S204+T204+U204</f>
        <v>0</v>
      </c>
      <c r="R204" s="17">
        <v>0</v>
      </c>
      <c r="S204" s="17">
        <v>0</v>
      </c>
      <c r="T204" s="17">
        <v>0</v>
      </c>
      <c r="U204" s="17">
        <v>0</v>
      </c>
      <c r="V204" s="13">
        <f>W204+X204+Y204+Z204</f>
        <v>0</v>
      </c>
      <c r="W204" s="17">
        <v>0</v>
      </c>
      <c r="X204" s="17">
        <v>0</v>
      </c>
      <c r="Y204" s="17">
        <v>0</v>
      </c>
      <c r="Z204" s="17">
        <v>0</v>
      </c>
      <c r="AA204" s="13">
        <f>AB204+AC204+AD204+AG204+AJ204+AK204</f>
        <v>500</v>
      </c>
      <c r="AB204" s="10">
        <v>0</v>
      </c>
      <c r="AC204" s="10">
        <v>0</v>
      </c>
      <c r="AD204" s="13">
        <f>AE204+AF204</f>
        <v>0</v>
      </c>
      <c r="AE204" s="10">
        <v>0</v>
      </c>
      <c r="AF204" s="10">
        <v>0</v>
      </c>
      <c r="AG204" s="13">
        <f>AH204+AI204</f>
        <v>500</v>
      </c>
      <c r="AH204" s="10">
        <v>500</v>
      </c>
      <c r="AI204" s="10">
        <v>0</v>
      </c>
      <c r="AJ204" s="10">
        <v>0</v>
      </c>
      <c r="AK204" s="10">
        <v>0</v>
      </c>
      <c r="AL204" s="10" t="s">
        <v>327</v>
      </c>
      <c r="AM204" s="13">
        <f>AN204+AO204+AP204</f>
        <v>0</v>
      </c>
      <c r="AN204" s="10">
        <v>0</v>
      </c>
      <c r="AO204" s="10">
        <v>0</v>
      </c>
      <c r="AP204" s="10">
        <v>0</v>
      </c>
      <c r="AQ204" s="10" t="s">
        <v>963</v>
      </c>
      <c r="AR204" s="13">
        <f>AS204+AT204+AU204</f>
        <v>0</v>
      </c>
      <c r="AS204" s="10">
        <v>0</v>
      </c>
      <c r="AT204" s="10">
        <v>0</v>
      </c>
      <c r="AU204" s="10">
        <v>0</v>
      </c>
      <c r="AV204" s="10" t="s">
        <v>235</v>
      </c>
      <c r="AW204" s="13">
        <f>AX204+AY204+AZ204</f>
        <v>240</v>
      </c>
      <c r="AX204" s="10">
        <v>100</v>
      </c>
      <c r="AY204" s="10">
        <v>80</v>
      </c>
      <c r="AZ204" s="10">
        <v>60</v>
      </c>
      <c r="BA204" s="10" t="s">
        <v>181</v>
      </c>
      <c r="BB204" s="13">
        <f>BC204+BD204+BE204</f>
        <v>260</v>
      </c>
      <c r="BC204" s="10">
        <v>80</v>
      </c>
      <c r="BD204" s="10">
        <v>80</v>
      </c>
      <c r="BE204" s="10">
        <v>100</v>
      </c>
      <c r="BF204" s="11" t="s">
        <v>959</v>
      </c>
      <c r="BG204" s="11" t="s">
        <v>79</v>
      </c>
      <c r="BH204" s="10" t="s">
        <v>130</v>
      </c>
      <c r="BI204" s="10"/>
      <c r="BJ204" s="59" t="s">
        <v>142</v>
      </c>
      <c r="BK204" s="10" t="s">
        <v>954</v>
      </c>
      <c r="BL204" s="10" t="s">
        <v>953</v>
      </c>
    </row>
    <row r="205" s="2" customFormat="1" ht="407" customHeight="1" spans="1:64">
      <c r="A205" s="9">
        <v>131</v>
      </c>
      <c r="B205" s="10" t="s">
        <v>964</v>
      </c>
      <c r="C205" s="10" t="s">
        <v>953</v>
      </c>
      <c r="D205" s="10" t="s">
        <v>954</v>
      </c>
      <c r="E205" s="63" t="s">
        <v>965</v>
      </c>
      <c r="F205" s="10" t="s">
        <v>246</v>
      </c>
      <c r="G205" s="10" t="s">
        <v>125</v>
      </c>
      <c r="H205" s="32" t="s">
        <v>203</v>
      </c>
      <c r="I205" s="32" t="s">
        <v>514</v>
      </c>
      <c r="J205" s="13">
        <f>K205+L205+M205+N205</f>
        <v>1052</v>
      </c>
      <c r="K205" s="17">
        <v>0</v>
      </c>
      <c r="L205" s="17">
        <v>0</v>
      </c>
      <c r="M205" s="17">
        <v>1052</v>
      </c>
      <c r="N205" s="17">
        <v>0</v>
      </c>
      <c r="O205" s="44">
        <f>P205/J205*100%</f>
        <v>0</v>
      </c>
      <c r="P205" s="17">
        <v>0</v>
      </c>
      <c r="Q205" s="13">
        <f>R205+S205+T205+U205</f>
        <v>0</v>
      </c>
      <c r="R205" s="17">
        <v>0</v>
      </c>
      <c r="S205" s="17">
        <v>0</v>
      </c>
      <c r="T205" s="17">
        <v>0</v>
      </c>
      <c r="U205" s="17">
        <v>0</v>
      </c>
      <c r="V205" s="13">
        <f>W205+X205+Y205+Z205</f>
        <v>0</v>
      </c>
      <c r="W205" s="17">
        <v>0</v>
      </c>
      <c r="X205" s="17">
        <v>0</v>
      </c>
      <c r="Y205" s="17">
        <v>0</v>
      </c>
      <c r="Z205" s="17">
        <v>0</v>
      </c>
      <c r="AA205" s="13">
        <f>AB205+AC205+AD205+AG205+AJ205+AK205</f>
        <v>500</v>
      </c>
      <c r="AB205" s="10">
        <v>0</v>
      </c>
      <c r="AC205" s="10">
        <v>0</v>
      </c>
      <c r="AD205" s="13">
        <f>AE205+AF205</f>
        <v>0</v>
      </c>
      <c r="AE205" s="10">
        <v>0</v>
      </c>
      <c r="AF205" s="10">
        <v>0</v>
      </c>
      <c r="AG205" s="13">
        <f>AH205+AI205</f>
        <v>500</v>
      </c>
      <c r="AH205" s="10">
        <v>500</v>
      </c>
      <c r="AI205" s="10">
        <v>0</v>
      </c>
      <c r="AJ205" s="10">
        <v>0</v>
      </c>
      <c r="AK205" s="10">
        <v>0</v>
      </c>
      <c r="AL205" s="10" t="s">
        <v>956</v>
      </c>
      <c r="AM205" s="13">
        <f>AN205+AO205+AP205</f>
        <v>0</v>
      </c>
      <c r="AN205" s="10">
        <v>0</v>
      </c>
      <c r="AO205" s="10">
        <v>0</v>
      </c>
      <c r="AP205" s="10">
        <v>0</v>
      </c>
      <c r="AQ205" s="10" t="s">
        <v>966</v>
      </c>
      <c r="AR205" s="13">
        <f>AS205+AT205+AU205</f>
        <v>0</v>
      </c>
      <c r="AS205" s="10">
        <v>0</v>
      </c>
      <c r="AT205" s="10">
        <v>0</v>
      </c>
      <c r="AU205" s="10">
        <v>0</v>
      </c>
      <c r="AV205" s="10" t="s">
        <v>967</v>
      </c>
      <c r="AW205" s="13">
        <f>AX205+AY205+AZ205</f>
        <v>0</v>
      </c>
      <c r="AX205" s="10">
        <v>0</v>
      </c>
      <c r="AY205" s="10">
        <v>0</v>
      </c>
      <c r="AZ205" s="10">
        <v>0</v>
      </c>
      <c r="BA205" s="10" t="s">
        <v>128</v>
      </c>
      <c r="BB205" s="13">
        <f>BC205+BD205+BE205</f>
        <v>500</v>
      </c>
      <c r="BC205" s="10">
        <v>0</v>
      </c>
      <c r="BD205" s="10">
        <v>300</v>
      </c>
      <c r="BE205" s="10">
        <v>200</v>
      </c>
      <c r="BF205" s="11" t="s">
        <v>959</v>
      </c>
      <c r="BG205" s="11" t="s">
        <v>79</v>
      </c>
      <c r="BH205" s="10" t="s">
        <v>130</v>
      </c>
      <c r="BI205" s="10"/>
      <c r="BJ205" s="59" t="s">
        <v>142</v>
      </c>
      <c r="BK205" s="10" t="s">
        <v>954</v>
      </c>
      <c r="BL205" s="10" t="s">
        <v>953</v>
      </c>
    </row>
    <row r="206" s="2" customFormat="1" ht="358" customHeight="1" spans="1:64">
      <c r="A206" s="9">
        <v>132</v>
      </c>
      <c r="B206" s="10" t="s">
        <v>968</v>
      </c>
      <c r="C206" s="10" t="s">
        <v>953</v>
      </c>
      <c r="D206" s="10" t="s">
        <v>954</v>
      </c>
      <c r="E206" s="63" t="s">
        <v>969</v>
      </c>
      <c r="F206" s="10" t="s">
        <v>970</v>
      </c>
      <c r="G206" s="10" t="s">
        <v>125</v>
      </c>
      <c r="H206" s="32" t="s">
        <v>325</v>
      </c>
      <c r="I206" s="32" t="s">
        <v>625</v>
      </c>
      <c r="J206" s="13">
        <f>K206+L206+M206+N206</f>
        <v>462</v>
      </c>
      <c r="K206" s="17">
        <v>0</v>
      </c>
      <c r="L206" s="17">
        <v>0</v>
      </c>
      <c r="M206" s="17">
        <v>462</v>
      </c>
      <c r="N206" s="17">
        <v>0</v>
      </c>
      <c r="O206" s="44">
        <f>P206/J206*100%</f>
        <v>0</v>
      </c>
      <c r="P206" s="17">
        <v>0</v>
      </c>
      <c r="Q206" s="13">
        <f>R206+S206+T206+U206</f>
        <v>0</v>
      </c>
      <c r="R206" s="17">
        <v>0</v>
      </c>
      <c r="S206" s="17">
        <v>0</v>
      </c>
      <c r="T206" s="17">
        <v>0</v>
      </c>
      <c r="U206" s="17">
        <v>0</v>
      </c>
      <c r="V206" s="13">
        <f>W206+X206+Y206+Z206</f>
        <v>0</v>
      </c>
      <c r="W206" s="17">
        <v>0</v>
      </c>
      <c r="X206" s="17">
        <v>0</v>
      </c>
      <c r="Y206" s="17">
        <v>0</v>
      </c>
      <c r="Z206" s="17">
        <v>0</v>
      </c>
      <c r="AA206" s="13">
        <f>AB206+AC206+AD206+AG206+AJ206+AK206</f>
        <v>400</v>
      </c>
      <c r="AB206" s="10">
        <v>0</v>
      </c>
      <c r="AC206" s="10">
        <v>0</v>
      </c>
      <c r="AD206" s="13">
        <f>AE206+AF206</f>
        <v>0</v>
      </c>
      <c r="AE206" s="10">
        <v>0</v>
      </c>
      <c r="AF206" s="10">
        <v>0</v>
      </c>
      <c r="AG206" s="13">
        <f>AH206+AI206</f>
        <v>400</v>
      </c>
      <c r="AH206" s="10">
        <v>400</v>
      </c>
      <c r="AI206" s="10">
        <v>0</v>
      </c>
      <c r="AJ206" s="10">
        <v>0</v>
      </c>
      <c r="AK206" s="10">
        <v>0</v>
      </c>
      <c r="AL206" s="10" t="s">
        <v>971</v>
      </c>
      <c r="AM206" s="13">
        <f>AN206+AO206+AP206</f>
        <v>0</v>
      </c>
      <c r="AN206" s="10">
        <v>0</v>
      </c>
      <c r="AO206" s="10">
        <v>0</v>
      </c>
      <c r="AP206" s="10">
        <v>0</v>
      </c>
      <c r="AQ206" s="10" t="s">
        <v>913</v>
      </c>
      <c r="AR206" s="13">
        <f>AS206+AT206+AU206</f>
        <v>0</v>
      </c>
      <c r="AS206" s="10">
        <v>0</v>
      </c>
      <c r="AT206" s="10">
        <v>0</v>
      </c>
      <c r="AU206" s="10">
        <v>0</v>
      </c>
      <c r="AV206" s="10" t="s">
        <v>128</v>
      </c>
      <c r="AW206" s="13">
        <f>AX206+AY206+AZ206</f>
        <v>230</v>
      </c>
      <c r="AX206" s="10">
        <v>100</v>
      </c>
      <c r="AY206" s="10">
        <v>50</v>
      </c>
      <c r="AZ206" s="10">
        <v>80</v>
      </c>
      <c r="BA206" s="10" t="s">
        <v>181</v>
      </c>
      <c r="BB206" s="13">
        <f>BC206+BD206+BE206</f>
        <v>170</v>
      </c>
      <c r="BC206" s="10">
        <v>70</v>
      </c>
      <c r="BD206" s="10">
        <v>50</v>
      </c>
      <c r="BE206" s="10">
        <v>50</v>
      </c>
      <c r="BF206" s="11" t="s">
        <v>959</v>
      </c>
      <c r="BG206" s="11" t="s">
        <v>79</v>
      </c>
      <c r="BH206" s="10" t="s">
        <v>130</v>
      </c>
      <c r="BI206" s="10"/>
      <c r="BJ206" s="59" t="s">
        <v>142</v>
      </c>
      <c r="BK206" s="10" t="s">
        <v>954</v>
      </c>
      <c r="BL206" s="10" t="s">
        <v>953</v>
      </c>
    </row>
    <row r="207" s="2" customFormat="1" ht="407" customHeight="1" spans="1:64">
      <c r="A207" s="9">
        <v>133</v>
      </c>
      <c r="B207" s="10" t="s">
        <v>972</v>
      </c>
      <c r="C207" s="10" t="s">
        <v>953</v>
      </c>
      <c r="D207" s="10" t="s">
        <v>954</v>
      </c>
      <c r="E207" s="63" t="s">
        <v>973</v>
      </c>
      <c r="F207" s="10" t="s">
        <v>970</v>
      </c>
      <c r="G207" s="10" t="s">
        <v>125</v>
      </c>
      <c r="H207" s="32" t="s">
        <v>325</v>
      </c>
      <c r="I207" s="32" t="s">
        <v>178</v>
      </c>
      <c r="J207" s="13">
        <f t="shared" ref="J207:J212" si="353">K207+L207+M207+N207</f>
        <v>722</v>
      </c>
      <c r="K207" s="17">
        <v>0</v>
      </c>
      <c r="L207" s="17">
        <v>0</v>
      </c>
      <c r="M207" s="17">
        <v>722</v>
      </c>
      <c r="N207" s="17">
        <v>0</v>
      </c>
      <c r="O207" s="44">
        <f>P207/J207*100%</f>
        <v>0</v>
      </c>
      <c r="P207" s="17">
        <v>0</v>
      </c>
      <c r="Q207" s="13">
        <f t="shared" ref="Q207:Q212" si="354">R207+S207+T207+U207</f>
        <v>0</v>
      </c>
      <c r="R207" s="17">
        <v>0</v>
      </c>
      <c r="S207" s="17">
        <v>0</v>
      </c>
      <c r="T207" s="17">
        <v>0</v>
      </c>
      <c r="U207" s="17">
        <v>0</v>
      </c>
      <c r="V207" s="13">
        <f t="shared" ref="V207:V212" si="355">W207+X207+Y207+Z207</f>
        <v>0</v>
      </c>
      <c r="W207" s="17">
        <v>0</v>
      </c>
      <c r="X207" s="17">
        <v>0</v>
      </c>
      <c r="Y207" s="17">
        <v>0</v>
      </c>
      <c r="Z207" s="17">
        <v>0</v>
      </c>
      <c r="AA207" s="13">
        <f t="shared" ref="AA207:AA212" si="356">AB207+AC207+AD207+AG207+AJ207+AK207</f>
        <v>500</v>
      </c>
      <c r="AB207" s="10">
        <v>0</v>
      </c>
      <c r="AC207" s="10">
        <v>0</v>
      </c>
      <c r="AD207" s="13">
        <f t="shared" ref="AD207:AD212" si="357">AE207+AF207</f>
        <v>0</v>
      </c>
      <c r="AE207" s="10">
        <v>0</v>
      </c>
      <c r="AF207" s="10">
        <v>0</v>
      </c>
      <c r="AG207" s="13">
        <f t="shared" ref="AG207:AG212" si="358">AH207+AI207</f>
        <v>500</v>
      </c>
      <c r="AH207" s="10">
        <v>500</v>
      </c>
      <c r="AI207" s="10">
        <v>0</v>
      </c>
      <c r="AJ207" s="10">
        <v>0</v>
      </c>
      <c r="AK207" s="10">
        <v>0</v>
      </c>
      <c r="AL207" s="10" t="s">
        <v>327</v>
      </c>
      <c r="AM207" s="13">
        <f>AN207+AO207+AP207</f>
        <v>0</v>
      </c>
      <c r="AN207" s="10">
        <v>0</v>
      </c>
      <c r="AO207" s="10">
        <v>0</v>
      </c>
      <c r="AP207" s="10">
        <v>0</v>
      </c>
      <c r="AQ207" s="10" t="s">
        <v>963</v>
      </c>
      <c r="AR207" s="13">
        <f t="shared" ref="AR207:AR212" si="359">AS207+AT207+AU207</f>
        <v>0</v>
      </c>
      <c r="AS207" s="10">
        <v>0</v>
      </c>
      <c r="AT207" s="10">
        <v>0</v>
      </c>
      <c r="AU207" s="10">
        <v>0</v>
      </c>
      <c r="AV207" s="10" t="s">
        <v>235</v>
      </c>
      <c r="AW207" s="13">
        <f t="shared" ref="AW207:AW212" si="360">AX207+AY207+AZ207</f>
        <v>260</v>
      </c>
      <c r="AX207" s="10">
        <v>100</v>
      </c>
      <c r="AY207" s="10">
        <v>80</v>
      </c>
      <c r="AZ207" s="10">
        <v>80</v>
      </c>
      <c r="BA207" s="10" t="s">
        <v>218</v>
      </c>
      <c r="BB207" s="13">
        <f t="shared" ref="BB207:BB212" si="361">BC207+BD207+BE207</f>
        <v>240</v>
      </c>
      <c r="BC207" s="10">
        <v>80</v>
      </c>
      <c r="BD207" s="10">
        <v>80</v>
      </c>
      <c r="BE207" s="10">
        <v>80</v>
      </c>
      <c r="BF207" s="11" t="s">
        <v>959</v>
      </c>
      <c r="BG207" s="11" t="s">
        <v>79</v>
      </c>
      <c r="BH207" s="10" t="s">
        <v>130</v>
      </c>
      <c r="BI207" s="10"/>
      <c r="BJ207" s="59"/>
      <c r="BK207" s="10" t="s">
        <v>954</v>
      </c>
      <c r="BL207" s="10" t="s">
        <v>953</v>
      </c>
    </row>
    <row r="208" s="2" customFormat="1" ht="339" customHeight="1" spans="1:64">
      <c r="A208" s="9">
        <v>134</v>
      </c>
      <c r="B208" s="10" t="s">
        <v>974</v>
      </c>
      <c r="C208" s="10" t="s">
        <v>953</v>
      </c>
      <c r="D208" s="10" t="s">
        <v>954</v>
      </c>
      <c r="E208" s="63" t="s">
        <v>975</v>
      </c>
      <c r="F208" s="10" t="s">
        <v>877</v>
      </c>
      <c r="G208" s="10" t="s">
        <v>125</v>
      </c>
      <c r="H208" s="32" t="s">
        <v>325</v>
      </c>
      <c r="I208" s="32" t="s">
        <v>178</v>
      </c>
      <c r="J208" s="13">
        <f>K208+L208+M208+N208</f>
        <v>733</v>
      </c>
      <c r="K208" s="17">
        <v>0</v>
      </c>
      <c r="L208" s="17">
        <v>0</v>
      </c>
      <c r="M208" s="17">
        <v>733</v>
      </c>
      <c r="N208" s="17">
        <v>0</v>
      </c>
      <c r="O208" s="44">
        <f>P208/J208*100%</f>
        <v>0</v>
      </c>
      <c r="P208" s="17">
        <v>0</v>
      </c>
      <c r="Q208" s="13">
        <f>R208+S208+T208+U208</f>
        <v>0</v>
      </c>
      <c r="R208" s="17">
        <v>0</v>
      </c>
      <c r="S208" s="17">
        <v>0</v>
      </c>
      <c r="T208" s="17">
        <v>0</v>
      </c>
      <c r="U208" s="17">
        <v>0</v>
      </c>
      <c r="V208" s="13">
        <f>W208+X208+Y208+Z208</f>
        <v>0</v>
      </c>
      <c r="W208" s="17">
        <v>0</v>
      </c>
      <c r="X208" s="17">
        <v>0</v>
      </c>
      <c r="Y208" s="17">
        <v>0</v>
      </c>
      <c r="Z208" s="17">
        <v>0</v>
      </c>
      <c r="AA208" s="13">
        <f>AB208+AC208+AD208+AG208+AJ208+AK208</f>
        <v>500</v>
      </c>
      <c r="AB208" s="10">
        <v>0</v>
      </c>
      <c r="AC208" s="10">
        <v>0</v>
      </c>
      <c r="AD208" s="13">
        <f>AE208+AF208</f>
        <v>0</v>
      </c>
      <c r="AE208" s="10">
        <v>0</v>
      </c>
      <c r="AF208" s="10">
        <v>0</v>
      </c>
      <c r="AG208" s="13">
        <f>AH208+AI208</f>
        <v>500</v>
      </c>
      <c r="AH208" s="10">
        <v>500</v>
      </c>
      <c r="AI208" s="10">
        <v>0</v>
      </c>
      <c r="AJ208" s="10">
        <v>0</v>
      </c>
      <c r="AK208" s="10">
        <v>0</v>
      </c>
      <c r="AL208" s="10" t="s">
        <v>327</v>
      </c>
      <c r="AM208" s="13">
        <f>AN208+AO208+AP208</f>
        <v>0</v>
      </c>
      <c r="AN208" s="10">
        <v>0</v>
      </c>
      <c r="AO208" s="10">
        <v>0</v>
      </c>
      <c r="AP208" s="10">
        <v>0</v>
      </c>
      <c r="AQ208" s="10" t="s">
        <v>963</v>
      </c>
      <c r="AR208" s="13">
        <f>AS208+AT208+AU208</f>
        <v>0</v>
      </c>
      <c r="AS208" s="10">
        <v>0</v>
      </c>
      <c r="AT208" s="10">
        <v>0</v>
      </c>
      <c r="AU208" s="10">
        <v>0</v>
      </c>
      <c r="AV208" s="10" t="s">
        <v>235</v>
      </c>
      <c r="AW208" s="13">
        <f>AX208+AY208+AZ208</f>
        <v>260</v>
      </c>
      <c r="AX208" s="10">
        <v>100</v>
      </c>
      <c r="AY208" s="10">
        <v>80</v>
      </c>
      <c r="AZ208" s="10">
        <v>80</v>
      </c>
      <c r="BA208" s="10" t="s">
        <v>218</v>
      </c>
      <c r="BB208" s="13">
        <f>BC208+BD208+BE208</f>
        <v>240</v>
      </c>
      <c r="BC208" s="10">
        <v>80</v>
      </c>
      <c r="BD208" s="10">
        <v>80</v>
      </c>
      <c r="BE208" s="10">
        <v>80</v>
      </c>
      <c r="BF208" s="11" t="s">
        <v>959</v>
      </c>
      <c r="BG208" s="11" t="s">
        <v>79</v>
      </c>
      <c r="BH208" s="10" t="s">
        <v>130</v>
      </c>
      <c r="BI208" s="10"/>
      <c r="BJ208" s="59"/>
      <c r="BK208" s="10" t="s">
        <v>954</v>
      </c>
      <c r="BL208" s="10" t="s">
        <v>953</v>
      </c>
    </row>
    <row r="209" s="2" customFormat="1" ht="262" customHeight="1" spans="1:64">
      <c r="A209" s="9">
        <v>135</v>
      </c>
      <c r="B209" s="10" t="s">
        <v>976</v>
      </c>
      <c r="C209" s="10" t="s">
        <v>953</v>
      </c>
      <c r="D209" s="10" t="s">
        <v>954</v>
      </c>
      <c r="E209" s="21" t="s">
        <v>977</v>
      </c>
      <c r="F209" s="10" t="s">
        <v>877</v>
      </c>
      <c r="G209" s="10" t="s">
        <v>125</v>
      </c>
      <c r="H209" s="32" t="s">
        <v>177</v>
      </c>
      <c r="I209" s="32" t="s">
        <v>178</v>
      </c>
      <c r="J209" s="13">
        <f>K209+L209+M209+N209</f>
        <v>101</v>
      </c>
      <c r="K209" s="17">
        <v>0</v>
      </c>
      <c r="L209" s="17">
        <v>0</v>
      </c>
      <c r="M209" s="17">
        <v>101</v>
      </c>
      <c r="N209" s="17">
        <v>0</v>
      </c>
      <c r="O209" s="44">
        <f>P209/J209*100%</f>
        <v>0</v>
      </c>
      <c r="P209" s="17">
        <v>0</v>
      </c>
      <c r="Q209" s="13">
        <f>R209+S209+T209+U209</f>
        <v>0</v>
      </c>
      <c r="R209" s="17">
        <v>0</v>
      </c>
      <c r="S209" s="17">
        <v>0</v>
      </c>
      <c r="T209" s="17">
        <v>0</v>
      </c>
      <c r="U209" s="17">
        <v>0</v>
      </c>
      <c r="V209" s="13">
        <f>W209+X209+Y209+Z209</f>
        <v>0</v>
      </c>
      <c r="W209" s="17">
        <v>0</v>
      </c>
      <c r="X209" s="17">
        <v>0</v>
      </c>
      <c r="Y209" s="17">
        <v>0</v>
      </c>
      <c r="Z209" s="17">
        <v>0</v>
      </c>
      <c r="AA209" s="13">
        <f>AB209+AC209+AD209+AG209+AJ209+AK209</f>
        <v>80</v>
      </c>
      <c r="AB209" s="10">
        <v>0</v>
      </c>
      <c r="AC209" s="10">
        <v>0</v>
      </c>
      <c r="AD209" s="13">
        <f>AE209+AF209</f>
        <v>80</v>
      </c>
      <c r="AE209" s="10">
        <v>0</v>
      </c>
      <c r="AF209" s="10">
        <v>80</v>
      </c>
      <c r="AG209" s="13">
        <f>AH209+AI209</f>
        <v>0</v>
      </c>
      <c r="AH209" s="10">
        <v>0</v>
      </c>
      <c r="AI209" s="10">
        <v>0</v>
      </c>
      <c r="AJ209" s="10">
        <v>0</v>
      </c>
      <c r="AK209" s="10">
        <v>0</v>
      </c>
      <c r="AL209" s="10" t="s">
        <v>971</v>
      </c>
      <c r="AM209" s="13">
        <f t="shared" ref="AM207:AM212" si="362">AN209+AO209+AP209</f>
        <v>0</v>
      </c>
      <c r="AN209" s="10">
        <v>0</v>
      </c>
      <c r="AO209" s="10">
        <v>0</v>
      </c>
      <c r="AP209" s="10">
        <v>0</v>
      </c>
      <c r="AQ209" s="10" t="s">
        <v>978</v>
      </c>
      <c r="AR209" s="13">
        <f>AS209+AT209+AU209</f>
        <v>40</v>
      </c>
      <c r="AS209" s="10">
        <v>0</v>
      </c>
      <c r="AT209" s="10">
        <v>20</v>
      </c>
      <c r="AU209" s="10">
        <v>20</v>
      </c>
      <c r="AV209" s="10" t="s">
        <v>218</v>
      </c>
      <c r="AW209" s="13">
        <f>AX209+AY209+AZ209</f>
        <v>40</v>
      </c>
      <c r="AX209" s="10">
        <v>20</v>
      </c>
      <c r="AY209" s="10">
        <v>10</v>
      </c>
      <c r="AZ209" s="10">
        <v>10</v>
      </c>
      <c r="BA209" s="10"/>
      <c r="BB209" s="13">
        <f>BC209+BD209+BE209</f>
        <v>0</v>
      </c>
      <c r="BC209" s="10"/>
      <c r="BD209" s="10"/>
      <c r="BE209" s="10"/>
      <c r="BF209" s="11" t="s">
        <v>959</v>
      </c>
      <c r="BG209" s="11" t="s">
        <v>79</v>
      </c>
      <c r="BH209" s="10" t="s">
        <v>130</v>
      </c>
      <c r="BI209" s="10"/>
      <c r="BJ209" s="59"/>
      <c r="BK209" s="10" t="s">
        <v>954</v>
      </c>
      <c r="BL209" s="10" t="s">
        <v>953</v>
      </c>
    </row>
    <row r="210" s="2" customFormat="1" ht="217" customHeight="1" spans="1:64">
      <c r="A210" s="9">
        <v>136</v>
      </c>
      <c r="B210" s="10" t="s">
        <v>979</v>
      </c>
      <c r="C210" s="10" t="s">
        <v>953</v>
      </c>
      <c r="D210" s="10" t="s">
        <v>954</v>
      </c>
      <c r="E210" s="21" t="s">
        <v>980</v>
      </c>
      <c r="F210" s="10" t="s">
        <v>114</v>
      </c>
      <c r="G210" s="10" t="s">
        <v>125</v>
      </c>
      <c r="H210" s="32" t="s">
        <v>291</v>
      </c>
      <c r="I210" s="32" t="s">
        <v>514</v>
      </c>
      <c r="J210" s="13">
        <f>K210+L210+M210+N210</f>
        <v>460</v>
      </c>
      <c r="K210" s="17">
        <v>0</v>
      </c>
      <c r="L210" s="17">
        <v>0</v>
      </c>
      <c r="M210" s="17">
        <v>460</v>
      </c>
      <c r="N210" s="17">
        <v>0</v>
      </c>
      <c r="O210" s="44">
        <f>P210/J210*100%</f>
        <v>0</v>
      </c>
      <c r="P210" s="17">
        <v>0</v>
      </c>
      <c r="Q210" s="13">
        <f>R210+S210+T210+U210</f>
        <v>0</v>
      </c>
      <c r="R210" s="17">
        <v>0</v>
      </c>
      <c r="S210" s="17">
        <v>0</v>
      </c>
      <c r="T210" s="17">
        <v>0</v>
      </c>
      <c r="U210" s="17">
        <v>0</v>
      </c>
      <c r="V210" s="13">
        <f>W210+X210+Y210+Z210</f>
        <v>0</v>
      </c>
      <c r="W210" s="17">
        <v>0</v>
      </c>
      <c r="X210" s="17">
        <v>0</v>
      </c>
      <c r="Y210" s="17">
        <v>0</v>
      </c>
      <c r="Z210" s="17">
        <v>0</v>
      </c>
      <c r="AA210" s="13">
        <f>AB210+AC210+AD210+AG210+AJ210+AK210</f>
        <v>400</v>
      </c>
      <c r="AB210" s="10">
        <v>0</v>
      </c>
      <c r="AC210" s="10">
        <v>0</v>
      </c>
      <c r="AD210" s="13">
        <f>AE210+AF210</f>
        <v>0</v>
      </c>
      <c r="AE210" s="10">
        <v>0</v>
      </c>
      <c r="AF210" s="10">
        <v>0</v>
      </c>
      <c r="AG210" s="13">
        <f>AH210+AI210</f>
        <v>400</v>
      </c>
      <c r="AH210" s="10">
        <v>400</v>
      </c>
      <c r="AI210" s="10">
        <v>0</v>
      </c>
      <c r="AJ210" s="10">
        <v>0</v>
      </c>
      <c r="AK210" s="10">
        <v>0</v>
      </c>
      <c r="AL210" s="10" t="s">
        <v>620</v>
      </c>
      <c r="AM210" s="13">
        <f>AN210+AO210+AP210</f>
        <v>0</v>
      </c>
      <c r="AN210" s="10">
        <v>0</v>
      </c>
      <c r="AO210" s="10">
        <v>0</v>
      </c>
      <c r="AP210" s="10">
        <v>0</v>
      </c>
      <c r="AQ210" s="10" t="s">
        <v>913</v>
      </c>
      <c r="AR210" s="13">
        <f>AS210+AT210+AU210</f>
        <v>0</v>
      </c>
      <c r="AS210" s="10">
        <v>0</v>
      </c>
      <c r="AT210" s="10">
        <v>0</v>
      </c>
      <c r="AU210" s="10">
        <v>0</v>
      </c>
      <c r="AV210" s="10" t="s">
        <v>128</v>
      </c>
      <c r="AW210" s="13">
        <f>AX210+AY210+AZ210</f>
        <v>100</v>
      </c>
      <c r="AX210" s="10">
        <v>0</v>
      </c>
      <c r="AY210" s="10">
        <v>0</v>
      </c>
      <c r="AZ210" s="10">
        <v>100</v>
      </c>
      <c r="BA210" s="10" t="s">
        <v>76</v>
      </c>
      <c r="BB210" s="13">
        <f>BC210+BD210+BE210</f>
        <v>300</v>
      </c>
      <c r="BC210" s="10">
        <v>100</v>
      </c>
      <c r="BD210" s="10">
        <v>80</v>
      </c>
      <c r="BE210" s="10">
        <v>120</v>
      </c>
      <c r="BF210" s="11" t="s">
        <v>389</v>
      </c>
      <c r="BG210" s="11" t="s">
        <v>79</v>
      </c>
      <c r="BH210" s="10" t="s">
        <v>130</v>
      </c>
      <c r="BI210" s="10" t="s">
        <v>706</v>
      </c>
      <c r="BJ210" s="59" t="s">
        <v>981</v>
      </c>
      <c r="BK210" s="10" t="s">
        <v>954</v>
      </c>
      <c r="BL210" s="10" t="s">
        <v>953</v>
      </c>
    </row>
    <row r="211" s="2" customFormat="1" ht="384" customHeight="1" spans="1:64">
      <c r="A211" s="9">
        <v>137</v>
      </c>
      <c r="B211" s="10" t="s">
        <v>982</v>
      </c>
      <c r="C211" s="10" t="s">
        <v>953</v>
      </c>
      <c r="D211" s="10" t="s">
        <v>954</v>
      </c>
      <c r="E211" s="63" t="s">
        <v>983</v>
      </c>
      <c r="F211" s="10" t="s">
        <v>337</v>
      </c>
      <c r="G211" s="10" t="s">
        <v>125</v>
      </c>
      <c r="H211" s="32" t="s">
        <v>177</v>
      </c>
      <c r="I211" s="32" t="s">
        <v>146</v>
      </c>
      <c r="J211" s="13">
        <f>K211+L211+M211+N211</f>
        <v>3975</v>
      </c>
      <c r="K211" s="17">
        <v>0</v>
      </c>
      <c r="L211" s="17">
        <v>0</v>
      </c>
      <c r="M211" s="17">
        <v>3975</v>
      </c>
      <c r="N211" s="17">
        <v>0</v>
      </c>
      <c r="O211" s="44">
        <f>P211/J211*100%</f>
        <v>0</v>
      </c>
      <c r="P211" s="17">
        <v>0</v>
      </c>
      <c r="Q211" s="13">
        <f>R211+S211+T211+U211</f>
        <v>0</v>
      </c>
      <c r="R211" s="17">
        <v>0</v>
      </c>
      <c r="S211" s="17">
        <v>0</v>
      </c>
      <c r="T211" s="17">
        <v>0</v>
      </c>
      <c r="U211" s="17">
        <v>0</v>
      </c>
      <c r="V211" s="13">
        <f>W211+X211+Y211+Z211</f>
        <v>0</v>
      </c>
      <c r="W211" s="17">
        <v>0</v>
      </c>
      <c r="X211" s="17">
        <v>0</v>
      </c>
      <c r="Y211" s="17">
        <v>0</v>
      </c>
      <c r="Z211" s="17">
        <v>0</v>
      </c>
      <c r="AA211" s="13">
        <f>AB211+AC211+AD211+AG211+AJ211+AK211</f>
        <v>1500</v>
      </c>
      <c r="AB211" s="10">
        <v>0</v>
      </c>
      <c r="AC211" s="10">
        <v>0</v>
      </c>
      <c r="AD211" s="13">
        <f>AE211+AF211</f>
        <v>0</v>
      </c>
      <c r="AE211" s="10">
        <v>0</v>
      </c>
      <c r="AF211" s="10">
        <v>0</v>
      </c>
      <c r="AG211" s="13">
        <f>AH211+AI211</f>
        <v>1500</v>
      </c>
      <c r="AH211" s="10">
        <v>1500</v>
      </c>
      <c r="AI211" s="10">
        <v>0</v>
      </c>
      <c r="AJ211" s="10">
        <v>0</v>
      </c>
      <c r="AK211" s="10">
        <v>0</v>
      </c>
      <c r="AL211" s="10" t="s">
        <v>984</v>
      </c>
      <c r="AM211" s="13">
        <f>AN211+AO211+AP211</f>
        <v>0</v>
      </c>
      <c r="AN211" s="10">
        <v>0</v>
      </c>
      <c r="AO211" s="10">
        <v>0</v>
      </c>
      <c r="AP211" s="10">
        <v>0</v>
      </c>
      <c r="AQ211" s="10" t="s">
        <v>985</v>
      </c>
      <c r="AR211" s="13">
        <f>AS211+AT211+AU211</f>
        <v>400</v>
      </c>
      <c r="AS211" s="10">
        <v>0</v>
      </c>
      <c r="AT211" s="10">
        <v>300</v>
      </c>
      <c r="AU211" s="10">
        <v>100</v>
      </c>
      <c r="AV211" s="10" t="s">
        <v>713</v>
      </c>
      <c r="AW211" s="13">
        <f>AX211+AY211+AZ211</f>
        <v>550</v>
      </c>
      <c r="AX211" s="10">
        <v>200</v>
      </c>
      <c r="AY211" s="10">
        <v>200</v>
      </c>
      <c r="AZ211" s="10">
        <v>150</v>
      </c>
      <c r="BA211" s="10" t="s">
        <v>713</v>
      </c>
      <c r="BB211" s="13">
        <f>BC211+BD211+BE211</f>
        <v>550</v>
      </c>
      <c r="BC211" s="10">
        <v>150</v>
      </c>
      <c r="BD211" s="10">
        <v>200</v>
      </c>
      <c r="BE211" s="10">
        <v>200</v>
      </c>
      <c r="BF211" s="11" t="s">
        <v>986</v>
      </c>
      <c r="BG211" s="11" t="s">
        <v>987</v>
      </c>
      <c r="BH211" s="10" t="s">
        <v>130</v>
      </c>
      <c r="BI211" s="10" t="s">
        <v>131</v>
      </c>
      <c r="BJ211" s="59" t="s">
        <v>988</v>
      </c>
      <c r="BK211" s="10" t="s">
        <v>954</v>
      </c>
      <c r="BL211" s="10" t="s">
        <v>953</v>
      </c>
    </row>
    <row r="212" s="2" customFormat="1" ht="370" customHeight="1" spans="1:64">
      <c r="A212" s="9">
        <v>138</v>
      </c>
      <c r="B212" s="10" t="s">
        <v>989</v>
      </c>
      <c r="C212" s="10" t="s">
        <v>953</v>
      </c>
      <c r="D212" s="10" t="s">
        <v>954</v>
      </c>
      <c r="E212" s="63" t="s">
        <v>990</v>
      </c>
      <c r="F212" s="10" t="s">
        <v>114</v>
      </c>
      <c r="G212" s="10" t="s">
        <v>125</v>
      </c>
      <c r="H212" s="32" t="s">
        <v>91</v>
      </c>
      <c r="I212" s="32" t="s">
        <v>247</v>
      </c>
      <c r="J212" s="13">
        <f>K212+L212+M212+N212</f>
        <v>1668</v>
      </c>
      <c r="K212" s="17">
        <v>0</v>
      </c>
      <c r="L212" s="17">
        <v>0</v>
      </c>
      <c r="M212" s="17">
        <v>1668</v>
      </c>
      <c r="N212" s="17">
        <v>0</v>
      </c>
      <c r="O212" s="44">
        <f>P212/J212*100%</f>
        <v>0</v>
      </c>
      <c r="P212" s="17">
        <v>0</v>
      </c>
      <c r="Q212" s="13">
        <f>R212+S212+T212+U212</f>
        <v>0</v>
      </c>
      <c r="R212" s="17">
        <v>0</v>
      </c>
      <c r="S212" s="17">
        <v>0</v>
      </c>
      <c r="T212" s="17">
        <v>0</v>
      </c>
      <c r="U212" s="17">
        <v>0</v>
      </c>
      <c r="V212" s="13">
        <f>W212+X212+Y212+Z212</f>
        <v>0</v>
      </c>
      <c r="W212" s="17">
        <v>0</v>
      </c>
      <c r="X212" s="17">
        <v>0</v>
      </c>
      <c r="Y212" s="17">
        <v>0</v>
      </c>
      <c r="Z212" s="17">
        <v>0</v>
      </c>
      <c r="AA212" s="13">
        <f>AB212+AC212+AD212+AG212+AJ212+AK212</f>
        <v>800</v>
      </c>
      <c r="AB212" s="10">
        <v>0</v>
      </c>
      <c r="AC212" s="10">
        <v>0</v>
      </c>
      <c r="AD212" s="13">
        <f>AE212+AF212</f>
        <v>0</v>
      </c>
      <c r="AE212" s="10">
        <v>0</v>
      </c>
      <c r="AF212" s="10">
        <v>0</v>
      </c>
      <c r="AG212" s="13">
        <f>AH212+AI212</f>
        <v>800</v>
      </c>
      <c r="AH212" s="10">
        <v>800</v>
      </c>
      <c r="AI212" s="10">
        <v>0</v>
      </c>
      <c r="AJ212" s="10">
        <v>0</v>
      </c>
      <c r="AK212" s="10">
        <v>0</v>
      </c>
      <c r="AL212" s="10" t="s">
        <v>991</v>
      </c>
      <c r="AM212" s="13">
        <f>AN212+AO212+AP212</f>
        <v>0</v>
      </c>
      <c r="AN212" s="10">
        <v>0</v>
      </c>
      <c r="AO212" s="10">
        <v>0</v>
      </c>
      <c r="AP212" s="10">
        <v>0</v>
      </c>
      <c r="AQ212" s="10" t="s">
        <v>992</v>
      </c>
      <c r="AR212" s="13">
        <f>AS212+AT212+AU212</f>
        <v>260</v>
      </c>
      <c r="AS212" s="10">
        <v>80</v>
      </c>
      <c r="AT212" s="10">
        <v>80</v>
      </c>
      <c r="AU212" s="10">
        <v>100</v>
      </c>
      <c r="AV212" s="10" t="s">
        <v>713</v>
      </c>
      <c r="AW212" s="13">
        <f>AX212+AY212+AZ212</f>
        <v>280</v>
      </c>
      <c r="AX212" s="10">
        <v>100</v>
      </c>
      <c r="AY212" s="10">
        <v>100</v>
      </c>
      <c r="AZ212" s="10">
        <v>80</v>
      </c>
      <c r="BA212" s="10" t="s">
        <v>116</v>
      </c>
      <c r="BB212" s="13">
        <f>BC212+BD212+BE212</f>
        <v>260</v>
      </c>
      <c r="BC212" s="10">
        <v>80</v>
      </c>
      <c r="BD212" s="10">
        <v>80</v>
      </c>
      <c r="BE212" s="10">
        <v>100</v>
      </c>
      <c r="BF212" s="11" t="s">
        <v>445</v>
      </c>
      <c r="BG212" s="11" t="s">
        <v>993</v>
      </c>
      <c r="BH212" s="10" t="s">
        <v>130</v>
      </c>
      <c r="BI212" s="10" t="s">
        <v>131</v>
      </c>
      <c r="BJ212" s="59" t="s">
        <v>988</v>
      </c>
      <c r="BK212" s="10" t="s">
        <v>954</v>
      </c>
      <c r="BL212" s="10" t="s">
        <v>953</v>
      </c>
    </row>
    <row r="213" s="2" customFormat="1" ht="74" customHeight="1" spans="1:64">
      <c r="A213" s="9"/>
      <c r="B213" s="10" t="s">
        <v>994</v>
      </c>
      <c r="C213" s="10"/>
      <c r="D213" s="10"/>
      <c r="E213" s="10"/>
      <c r="F213" s="10"/>
      <c r="G213" s="10"/>
      <c r="H213" s="32"/>
      <c r="I213" s="32"/>
      <c r="J213" s="13">
        <f>J214+J215+J216+J217+J218+J219+J220+J221+J222+J223+J224+J225+J226+J227</f>
        <v>47369</v>
      </c>
      <c r="K213" s="13">
        <f t="shared" ref="K213:BF213" si="363">K214+K215+K216+K217+K218+K219+K220+K221+K222+K223+K224+K225+K226+K227</f>
        <v>10525</v>
      </c>
      <c r="L213" s="13">
        <f>L214+L215+L216+L217+L218+L219+L220+L221+L222+L223+L224+L225+L226+L227</f>
        <v>0</v>
      </c>
      <c r="M213" s="13">
        <f>M214+M215+M216+M217+M218+M219+M220+M221+M222+M223+M224+M225+M226+M227</f>
        <v>36844</v>
      </c>
      <c r="N213" s="13">
        <f>N214+N215+N216+N217+N218+N219+N220+N221+N222+N223+N224+N225+N226+N227</f>
        <v>0</v>
      </c>
      <c r="O213" s="44">
        <f>P213/J213*100%</f>
        <v>0.363550001055543</v>
      </c>
      <c r="P213" s="13">
        <f>P214+P215+P216+P217+P218+P219+P220+P221+P222+P223+P224+P225+P226+P227</f>
        <v>17221</v>
      </c>
      <c r="Q213" s="13">
        <f>Q214+Q215+Q216+Q217+Q218+Q219+Q220+Q221+Q222+Q223+Q224+Q225+Q226+Q227</f>
        <v>14559</v>
      </c>
      <c r="R213" s="13">
        <f>R214+R215+R216+R217+R218+R219+R220+R221+R222+R223+R224+R225+R226+R227</f>
        <v>6192</v>
      </c>
      <c r="S213" s="13">
        <f>S214+S215+S216+S217+S218+S219+S220+S221+S222+S223+S224+S225+S226+S227</f>
        <v>0</v>
      </c>
      <c r="T213" s="13">
        <f>T214+T215+T216+T217+T218+T219+T220+T221+T222+T223+T224+T225+T226+T227</f>
        <v>8367</v>
      </c>
      <c r="U213" s="13">
        <f>U214+U215+U216+U217+U218+U219+U220+U221+U222+U223+U224+U225+U226+U227</f>
        <v>0</v>
      </c>
      <c r="V213" s="13">
        <f>V214+V215+V216+V217+V218+V219+V220+V221+V222+V223+V224+V225+V226+V227</f>
        <v>12210</v>
      </c>
      <c r="W213" s="13">
        <f>W214+W215+W216+W217+W218+W219+W220+W221+W222+W223+W224+W225+W226+W227</f>
        <v>4229</v>
      </c>
      <c r="X213" s="13">
        <f>X214+X215+X216+X217+X218+X219+X220+X221+X222+X223+X224+X225+X226+X227</f>
        <v>0</v>
      </c>
      <c r="Y213" s="13">
        <f>Y214+Y215+Y216+Y217+Y218+Y219+Y220+Y221+Y222+Y223+Y224+Y225+Y226+Y227</f>
        <v>7981</v>
      </c>
      <c r="Z213" s="13">
        <f>Z214+Z215+Z216+Z217+Z218+Z219+Z220+Z221+Z222+Z223+Z224+Z225+Z226+Z227</f>
        <v>0</v>
      </c>
      <c r="AA213" s="13">
        <f>AA214+AA215+AA216+AA217+AA218+AA219+AA220+AA221+AA222+AA223+AA224+AA225+AA226+AA227</f>
        <v>13030</v>
      </c>
      <c r="AB213" s="13">
        <f>AB214+AB215+AB216+AB217+AB218+AB219+AB220+AB221+AB222+AB223+AB224+AB225+AB226+AB227</f>
        <v>4000</v>
      </c>
      <c r="AC213" s="13">
        <f>AC214+AC215+AC216+AC217+AC218+AC219+AC220+AC221+AC222+AC223+AC224+AC225+AC226+AC227</f>
        <v>0</v>
      </c>
      <c r="AD213" s="13">
        <f>AD214+AD215+AD216+AD217+AD218+AD219+AD220+AD221+AD222+AD223+AD224+AD225+AD226+AD227</f>
        <v>1600</v>
      </c>
      <c r="AE213" s="13">
        <f>AE214+AE215+AE216+AE217+AE218+AE219+AE220+AE221+AE222+AE223+AE224+AE225+AE226+AE227</f>
        <v>0</v>
      </c>
      <c r="AF213" s="13">
        <f>AF214+AF215+AF216+AF217+AF218+AF219+AF220+AF221+AF222+AF223+AF224+AF225+AF226+AF227</f>
        <v>1600</v>
      </c>
      <c r="AG213" s="13">
        <f>AG214+AG215+AG216+AG217+AG218+AG219+AG220+AG221+AG222+AG223+AG224+AG225+AG226+AG227</f>
        <v>7430</v>
      </c>
      <c r="AH213" s="13">
        <f>AH214+AH215+AH216+AH217+AH218+AH219+AH220+AH221+AH222+AH223+AH224+AH225+AH226+AH227</f>
        <v>7430</v>
      </c>
      <c r="AI213" s="13">
        <f>AI214+AI215+AI216+AI217+AI218+AI219+AI220+AI221+AI222+AI223+AI224+AI225+AI226+AI227</f>
        <v>0</v>
      </c>
      <c r="AJ213" s="13">
        <f>AJ214+AJ215+AJ216+AJ217+AJ218+AJ219+AJ220+AJ221+AJ222+AJ223+AJ224+AJ225+AJ226+AJ227</f>
        <v>0</v>
      </c>
      <c r="AK213" s="13">
        <f>AK214+AK215+AK216+AK217+AK218+AK219+AK220+AK221+AK222+AK223+AK224+AK225+AK226+AK227</f>
        <v>0</v>
      </c>
      <c r="AL213" s="13" t="e">
        <f>AL214+AL215+AL216+AL217+AL218+AL219+AL220+AL221+AL222+AL223+AL224+AL225+AL226+AL227</f>
        <v>#VALUE!</v>
      </c>
      <c r="AM213" s="13">
        <f>AM214+AM215+AM216+AM217+AM218+AM219+AM220+AM221+AM222+AM223+AM224+AM225+AM226+AM227</f>
        <v>2810</v>
      </c>
      <c r="AN213" s="13">
        <f>AN214+AN215+AN216+AN217+AN218+AN219+AN220+AN221+AN222+AN223+AN224+AN225+AN226+AN227</f>
        <v>870</v>
      </c>
      <c r="AO213" s="13">
        <f>AO214+AO215+AO216+AO217+AO218+AO219+AO220+AO221+AO222+AO223+AO224+AO225+AO226+AO227</f>
        <v>0</v>
      </c>
      <c r="AP213" s="13">
        <f>AP214+AP215+AP216+AP217+AP218+AP219+AP220+AP221+AP222+AP223+AP224+AP225+AP226+AP227</f>
        <v>1940</v>
      </c>
      <c r="AQ213" s="13" t="e">
        <f>AQ214+AQ215+AQ216+AQ217+AQ218+AQ219+AQ220+AQ221+AQ222+AQ223+AQ224+AQ225+AQ226+AQ227</f>
        <v>#VALUE!</v>
      </c>
      <c r="AR213" s="13">
        <f>AR214+AR215+AR216+AR217+AR218+AR219+AR220+AR221+AR222+AR223+AR224+AR225+AR226+AR227</f>
        <v>4635</v>
      </c>
      <c r="AS213" s="13">
        <f>AS214+AS215+AS216+AS217+AS218+AS219+AS220+AS221+AS222+AS223+AS224+AS225+AS226+AS227</f>
        <v>1910</v>
      </c>
      <c r="AT213" s="13">
        <f>AT214+AT215+AT216+AT217+AT218+AT219+AT220+AT221+AT222+AT223+AT224+AT225+AT226+AT227</f>
        <v>1685</v>
      </c>
      <c r="AU213" s="13">
        <f>AU214+AU215+AU216+AU217+AU218+AU219+AU220+AU221+AU222+AU223+AU224+AU225+AU226+AU227</f>
        <v>1040</v>
      </c>
      <c r="AV213" s="13" t="e">
        <f>AV214+AV215+AV216+AV217+AV218+AV219+AV220+AV221+AV222+AV223+AV224+AV225+AV226+AV227</f>
        <v>#VALUE!</v>
      </c>
      <c r="AW213" s="13">
        <f>AW214+AW215+AW216+AW217+AW218+AW219+AW220+AW221+AW222+AW223+AW224+AW225+AW226+AW227</f>
        <v>2915</v>
      </c>
      <c r="AX213" s="13">
        <f>AX214+AX215+AX216+AX217+AX218+AX219+AX220+AX221+AX222+AX223+AX224+AX225+AX226+AX227</f>
        <v>995</v>
      </c>
      <c r="AY213" s="13">
        <f>AY214+AY215+AY216+AY217+AY218+AY219+AY220+AY221+AY222+AY223+AY224+AY225+AY226+AY227</f>
        <v>1085</v>
      </c>
      <c r="AZ213" s="13">
        <f>AZ214+AZ215+AZ216+AZ217+AZ218+AZ219+AZ220+AZ221+AZ222+AZ223+AZ224+AZ225+AZ226+AZ227</f>
        <v>835</v>
      </c>
      <c r="BA213" s="13" t="e">
        <f>BA214+BA215+BA216+BA217+BA218+BA219+BA220+BA221+BA222+BA223+BA224+BA225+BA226+BA227</f>
        <v>#VALUE!</v>
      </c>
      <c r="BB213" s="13">
        <f>BB214+BB215+BB216+BB217+BB218+BB219+BB220+BB221+BB222+BB223+BB224+BB225+BB226+BB227</f>
        <v>2670</v>
      </c>
      <c r="BC213" s="13">
        <f>BC214+BC215+BC216+BC217+BC218+BC219+BC220+BC221+BC222+BC223+BC224+BC225+BC226+BC227</f>
        <v>825</v>
      </c>
      <c r="BD213" s="13">
        <f>BD214+BD215+BD216+BD217+BD218+BD219+BD220+BD221+BD222+BD223+BD224+BD225+BD226+BD227</f>
        <v>865</v>
      </c>
      <c r="BE213" s="13">
        <f>BE214+BE215+BE216+BE217+BE218+BE219+BE220+BE221+BE222+BE223+BE224+BE225+BE226+BE227</f>
        <v>980</v>
      </c>
      <c r="BF213" s="11"/>
      <c r="BG213" s="11"/>
      <c r="BH213" s="10"/>
      <c r="BI213" s="10"/>
      <c r="BJ213" s="59"/>
      <c r="BK213" s="60"/>
      <c r="BL213" s="60"/>
    </row>
    <row r="214" s="2" customFormat="1" ht="407" customHeight="1" spans="1:64">
      <c r="A214" s="9">
        <v>139</v>
      </c>
      <c r="B214" s="10" t="s">
        <v>995</v>
      </c>
      <c r="C214" s="10" t="s">
        <v>953</v>
      </c>
      <c r="D214" s="10" t="s">
        <v>954</v>
      </c>
      <c r="E214" s="63" t="s">
        <v>996</v>
      </c>
      <c r="F214" s="10" t="s">
        <v>997</v>
      </c>
      <c r="G214" s="10" t="s">
        <v>73</v>
      </c>
      <c r="H214" s="32" t="s">
        <v>768</v>
      </c>
      <c r="I214" s="32" t="s">
        <v>126</v>
      </c>
      <c r="J214" s="13">
        <f t="shared" ref="J214:J227" si="364">K214+L214+M214+N214</f>
        <v>467</v>
      </c>
      <c r="K214" s="17">
        <v>0</v>
      </c>
      <c r="L214" s="17">
        <v>0</v>
      </c>
      <c r="M214" s="17">
        <v>467</v>
      </c>
      <c r="N214" s="17">
        <v>0</v>
      </c>
      <c r="O214" s="44">
        <f>P214/J214*100%</f>
        <v>0.149892933618844</v>
      </c>
      <c r="P214" s="17">
        <v>70</v>
      </c>
      <c r="Q214" s="13">
        <f t="shared" ref="Q214:Q227" si="365">R214+S214+T214+U214</f>
        <v>0</v>
      </c>
      <c r="R214" s="17">
        <v>0</v>
      </c>
      <c r="S214" s="17">
        <v>0</v>
      </c>
      <c r="T214" s="17">
        <v>0</v>
      </c>
      <c r="U214" s="17">
        <v>0</v>
      </c>
      <c r="V214" s="13">
        <f t="shared" ref="V214:V227" si="366">W214+X214+Y214+Z214</f>
        <v>0</v>
      </c>
      <c r="W214" s="17">
        <v>0</v>
      </c>
      <c r="X214" s="17">
        <v>0</v>
      </c>
      <c r="Y214" s="17">
        <v>0</v>
      </c>
      <c r="Z214" s="17">
        <v>0</v>
      </c>
      <c r="AA214" s="13">
        <f t="shared" ref="AA214:AA227" si="367">AB214+AC214+AD214+AG214+AJ214+AK214</f>
        <v>200</v>
      </c>
      <c r="AB214" s="10">
        <v>0</v>
      </c>
      <c r="AC214" s="10">
        <v>0</v>
      </c>
      <c r="AD214" s="13">
        <f t="shared" ref="AD214:AD227" si="368">AE214+AF214</f>
        <v>200</v>
      </c>
      <c r="AE214" s="10">
        <v>0</v>
      </c>
      <c r="AF214" s="10">
        <v>200</v>
      </c>
      <c r="AG214" s="13">
        <f t="shared" ref="AG214:AG227" si="369">AH214+AI214</f>
        <v>0</v>
      </c>
      <c r="AH214" s="10">
        <v>0</v>
      </c>
      <c r="AI214" s="10">
        <v>0</v>
      </c>
      <c r="AJ214" s="10">
        <v>0</v>
      </c>
      <c r="AK214" s="10">
        <v>0</v>
      </c>
      <c r="AL214" s="10" t="s">
        <v>181</v>
      </c>
      <c r="AM214" s="13">
        <f t="shared" ref="AM214:AM227" si="370">AN214+AO214+AP214</f>
        <v>100</v>
      </c>
      <c r="AN214" s="10">
        <v>50</v>
      </c>
      <c r="AO214" s="10">
        <v>0</v>
      </c>
      <c r="AP214" s="10">
        <v>50</v>
      </c>
      <c r="AQ214" s="10" t="s">
        <v>116</v>
      </c>
      <c r="AR214" s="13">
        <f t="shared" ref="AR214:AR227" si="371">AS214+AT214+AU214</f>
        <v>100</v>
      </c>
      <c r="AS214" s="10">
        <v>50</v>
      </c>
      <c r="AT214" s="10">
        <v>50</v>
      </c>
      <c r="AU214" s="10">
        <v>0</v>
      </c>
      <c r="AV214" s="10"/>
      <c r="AW214" s="13">
        <f t="shared" ref="AW214:AW227" si="372">AX214+AY214+AZ214</f>
        <v>0</v>
      </c>
      <c r="AX214" s="10">
        <v>0</v>
      </c>
      <c r="AY214" s="10">
        <v>0</v>
      </c>
      <c r="AZ214" s="10">
        <v>0</v>
      </c>
      <c r="BA214" s="10"/>
      <c r="BB214" s="13">
        <f t="shared" ref="BB214:BB227" si="373">BC214+BD214+BE214</f>
        <v>0</v>
      </c>
      <c r="BC214" s="10">
        <v>0</v>
      </c>
      <c r="BD214" s="10">
        <v>0</v>
      </c>
      <c r="BE214" s="10">
        <v>0</v>
      </c>
      <c r="BF214" s="11" t="s">
        <v>998</v>
      </c>
      <c r="BG214" s="11" t="s">
        <v>999</v>
      </c>
      <c r="BH214" s="10" t="s">
        <v>80</v>
      </c>
      <c r="BI214" s="10"/>
      <c r="BJ214" s="59" t="s">
        <v>87</v>
      </c>
      <c r="BK214" s="10" t="s">
        <v>954</v>
      </c>
      <c r="BL214" s="10" t="s">
        <v>953</v>
      </c>
    </row>
    <row r="215" s="2" customFormat="1" ht="206" customHeight="1" spans="1:64">
      <c r="A215" s="9">
        <v>140</v>
      </c>
      <c r="B215" s="10" t="s">
        <v>1000</v>
      </c>
      <c r="C215" s="10" t="s">
        <v>953</v>
      </c>
      <c r="D215" s="10" t="s">
        <v>954</v>
      </c>
      <c r="E215" s="16" t="s">
        <v>1001</v>
      </c>
      <c r="F215" s="10" t="s">
        <v>970</v>
      </c>
      <c r="G215" s="10" t="s">
        <v>73</v>
      </c>
      <c r="H215" s="32" t="s">
        <v>611</v>
      </c>
      <c r="I215" s="32" t="s">
        <v>247</v>
      </c>
      <c r="J215" s="13">
        <f>K215+L215+M215+N215</f>
        <v>14240</v>
      </c>
      <c r="K215" s="17">
        <v>10525</v>
      </c>
      <c r="L215" s="17">
        <v>0</v>
      </c>
      <c r="M215" s="17">
        <v>3715</v>
      </c>
      <c r="N215" s="17">
        <v>0</v>
      </c>
      <c r="O215" s="44">
        <f>P215/J215*100%</f>
        <v>0.434831460674157</v>
      </c>
      <c r="P215" s="17">
        <v>6192</v>
      </c>
      <c r="Q215" s="13">
        <f>R215+S215+T215+U215</f>
        <v>6192</v>
      </c>
      <c r="R215" s="17">
        <v>6192</v>
      </c>
      <c r="S215" s="17">
        <v>0</v>
      </c>
      <c r="T215" s="17">
        <v>0</v>
      </c>
      <c r="U215" s="17">
        <v>0</v>
      </c>
      <c r="V215" s="13">
        <f>W215+X215+Y215+Z215</f>
        <v>4229</v>
      </c>
      <c r="W215" s="17">
        <v>4229</v>
      </c>
      <c r="X215" s="17">
        <v>0</v>
      </c>
      <c r="Y215" s="17">
        <v>0</v>
      </c>
      <c r="Z215" s="17">
        <v>0</v>
      </c>
      <c r="AA215" s="13">
        <f>AB215+AC215+AD215+AG215+AJ215+AK215</f>
        <v>4000</v>
      </c>
      <c r="AB215" s="10">
        <v>4000</v>
      </c>
      <c r="AC215" s="10">
        <v>0</v>
      </c>
      <c r="AD215" s="13">
        <f>AE215+AF215</f>
        <v>0</v>
      </c>
      <c r="AE215" s="10">
        <v>0</v>
      </c>
      <c r="AF215" s="10">
        <v>0</v>
      </c>
      <c r="AG215" s="13">
        <f>AH215+AI215</f>
        <v>0</v>
      </c>
      <c r="AH215" s="10">
        <v>0</v>
      </c>
      <c r="AI215" s="10">
        <v>0</v>
      </c>
      <c r="AJ215" s="10">
        <v>0</v>
      </c>
      <c r="AK215" s="10">
        <v>0</v>
      </c>
      <c r="AL215" s="10" t="s">
        <v>76</v>
      </c>
      <c r="AM215" s="13">
        <f>AN215+AO215+AP215</f>
        <v>300</v>
      </c>
      <c r="AN215" s="10">
        <v>50</v>
      </c>
      <c r="AO215" s="10">
        <v>0</v>
      </c>
      <c r="AP215" s="10">
        <v>250</v>
      </c>
      <c r="AQ215" s="10" t="s">
        <v>76</v>
      </c>
      <c r="AR215" s="13">
        <f>AS215+AT215+AU215</f>
        <v>1200</v>
      </c>
      <c r="AS215" s="10">
        <v>400</v>
      </c>
      <c r="AT215" s="10">
        <v>400</v>
      </c>
      <c r="AU215" s="10">
        <v>400</v>
      </c>
      <c r="AV215" s="10" t="s">
        <v>76</v>
      </c>
      <c r="AW215" s="13">
        <f>AX215+AY215+AZ215</f>
        <v>1200</v>
      </c>
      <c r="AX215" s="10">
        <v>400</v>
      </c>
      <c r="AY215" s="10">
        <v>400</v>
      </c>
      <c r="AZ215" s="10">
        <v>400</v>
      </c>
      <c r="BA215" s="10" t="s">
        <v>116</v>
      </c>
      <c r="BB215" s="13">
        <f>BC215+BD215+BE215</f>
        <v>1300</v>
      </c>
      <c r="BC215" s="10">
        <v>400</v>
      </c>
      <c r="BD215" s="10">
        <v>400</v>
      </c>
      <c r="BE215" s="10">
        <v>500</v>
      </c>
      <c r="BF215" s="11" t="s">
        <v>1002</v>
      </c>
      <c r="BG215" s="11" t="s">
        <v>79</v>
      </c>
      <c r="BH215" s="10" t="s">
        <v>80</v>
      </c>
      <c r="BI215" s="10"/>
      <c r="BJ215" s="59" t="s">
        <v>1003</v>
      </c>
      <c r="BK215" s="10" t="s">
        <v>954</v>
      </c>
      <c r="BL215" s="10" t="s">
        <v>953</v>
      </c>
    </row>
    <row r="216" s="2" customFormat="1" ht="253" customHeight="1" spans="1:64">
      <c r="A216" s="9">
        <v>141</v>
      </c>
      <c r="B216" s="10" t="s">
        <v>1004</v>
      </c>
      <c r="C216" s="10" t="s">
        <v>953</v>
      </c>
      <c r="D216" s="10" t="s">
        <v>954</v>
      </c>
      <c r="E216" s="11" t="s">
        <v>1005</v>
      </c>
      <c r="F216" s="10" t="s">
        <v>1006</v>
      </c>
      <c r="G216" s="10" t="s">
        <v>73</v>
      </c>
      <c r="H216" s="32" t="s">
        <v>768</v>
      </c>
      <c r="I216" s="32" t="s">
        <v>178</v>
      </c>
      <c r="J216" s="13">
        <f>K216+L216+M216+N216</f>
        <v>7851</v>
      </c>
      <c r="K216" s="17">
        <v>0</v>
      </c>
      <c r="L216" s="17">
        <v>0</v>
      </c>
      <c r="M216" s="17">
        <v>7851</v>
      </c>
      <c r="N216" s="17">
        <v>0</v>
      </c>
      <c r="O216" s="44">
        <f>P216/J216*100%</f>
        <v>0.299579671379442</v>
      </c>
      <c r="P216" s="17">
        <v>2352</v>
      </c>
      <c r="Q216" s="13">
        <f>R216+S216+T216+U216</f>
        <v>2500</v>
      </c>
      <c r="R216" s="17">
        <v>0</v>
      </c>
      <c r="S216" s="17">
        <v>0</v>
      </c>
      <c r="T216" s="17">
        <v>2500</v>
      </c>
      <c r="U216" s="17">
        <v>0</v>
      </c>
      <c r="V216" s="13">
        <f>W216+X216+Y216+Z216</f>
        <v>2352</v>
      </c>
      <c r="W216" s="17">
        <v>0</v>
      </c>
      <c r="X216" s="17">
        <v>0</v>
      </c>
      <c r="Y216" s="17">
        <v>2352</v>
      </c>
      <c r="Z216" s="17">
        <v>0</v>
      </c>
      <c r="AA216" s="13">
        <f>AB216+AC216+AD216+AG216+AJ216+AK216</f>
        <v>1000</v>
      </c>
      <c r="AB216" s="10">
        <v>0</v>
      </c>
      <c r="AC216" s="10">
        <v>0</v>
      </c>
      <c r="AD216" s="13">
        <f>AE216+AF216</f>
        <v>0</v>
      </c>
      <c r="AE216" s="10">
        <v>0</v>
      </c>
      <c r="AF216" s="10">
        <v>0</v>
      </c>
      <c r="AG216" s="13">
        <f>AH216+AI216</f>
        <v>1000</v>
      </c>
      <c r="AH216" s="10">
        <v>1000</v>
      </c>
      <c r="AI216" s="10">
        <v>0</v>
      </c>
      <c r="AJ216" s="10">
        <v>0</v>
      </c>
      <c r="AK216" s="10">
        <v>0</v>
      </c>
      <c r="AL216" s="10" t="s">
        <v>713</v>
      </c>
      <c r="AM216" s="13">
        <f>AN216+AO216+AP216</f>
        <v>150</v>
      </c>
      <c r="AN216" s="10">
        <v>50</v>
      </c>
      <c r="AO216" s="10">
        <v>0</v>
      </c>
      <c r="AP216" s="10">
        <v>100</v>
      </c>
      <c r="AQ216" s="10" t="s">
        <v>713</v>
      </c>
      <c r="AR216" s="13">
        <f>AS216+AT216+AU216</f>
        <v>250</v>
      </c>
      <c r="AS216" s="10">
        <v>50</v>
      </c>
      <c r="AT216" s="10">
        <v>100</v>
      </c>
      <c r="AU216" s="10">
        <v>100</v>
      </c>
      <c r="AV216" s="10" t="s">
        <v>713</v>
      </c>
      <c r="AW216" s="13">
        <f>AX216+AY216+AZ216</f>
        <v>300</v>
      </c>
      <c r="AX216" s="10">
        <v>100</v>
      </c>
      <c r="AY216" s="10">
        <v>100</v>
      </c>
      <c r="AZ216" s="10">
        <v>100</v>
      </c>
      <c r="BA216" s="10" t="s">
        <v>116</v>
      </c>
      <c r="BB216" s="13">
        <f>BC216+BD216+BE216</f>
        <v>300</v>
      </c>
      <c r="BC216" s="10">
        <v>100</v>
      </c>
      <c r="BD216" s="10">
        <v>100</v>
      </c>
      <c r="BE216" s="10">
        <v>100</v>
      </c>
      <c r="BF216" s="11" t="s">
        <v>1007</v>
      </c>
      <c r="BG216" s="16" t="s">
        <v>1008</v>
      </c>
      <c r="BH216" s="10" t="s">
        <v>80</v>
      </c>
      <c r="BI216" s="10"/>
      <c r="BJ216" s="59" t="s">
        <v>1009</v>
      </c>
      <c r="BK216" s="10" t="s">
        <v>954</v>
      </c>
      <c r="BL216" s="10" t="s">
        <v>953</v>
      </c>
    </row>
    <row r="217" s="2" customFormat="1" ht="363" customHeight="1" spans="1:64">
      <c r="A217" s="9">
        <v>142</v>
      </c>
      <c r="B217" s="10" t="s">
        <v>1010</v>
      </c>
      <c r="C217" s="10" t="s">
        <v>953</v>
      </c>
      <c r="D217" s="10" t="s">
        <v>954</v>
      </c>
      <c r="E217" s="63" t="s">
        <v>1011</v>
      </c>
      <c r="F217" s="10" t="s">
        <v>246</v>
      </c>
      <c r="G217" s="10" t="s">
        <v>73</v>
      </c>
      <c r="H217" s="32" t="s">
        <v>768</v>
      </c>
      <c r="I217" s="32" t="s">
        <v>178</v>
      </c>
      <c r="J217" s="13">
        <f>K217+L217+M217+N217</f>
        <v>2774</v>
      </c>
      <c r="K217" s="17">
        <v>0</v>
      </c>
      <c r="L217" s="17">
        <v>0</v>
      </c>
      <c r="M217" s="17">
        <v>2774</v>
      </c>
      <c r="N217" s="17">
        <v>0</v>
      </c>
      <c r="O217" s="44">
        <f>P217/J217*100%</f>
        <v>0.452415284787311</v>
      </c>
      <c r="P217" s="17">
        <v>1255</v>
      </c>
      <c r="Q217" s="13">
        <f>R217+S217+T217+U217</f>
        <v>1158</v>
      </c>
      <c r="R217" s="17">
        <v>0</v>
      </c>
      <c r="S217" s="17">
        <v>0</v>
      </c>
      <c r="T217" s="17">
        <v>1158</v>
      </c>
      <c r="U217" s="17">
        <v>0</v>
      </c>
      <c r="V217" s="13">
        <f>W217+X217+Y217+Z217</f>
        <v>1128</v>
      </c>
      <c r="W217" s="17">
        <v>0</v>
      </c>
      <c r="X217" s="17">
        <v>0</v>
      </c>
      <c r="Y217" s="17">
        <v>1128</v>
      </c>
      <c r="Z217" s="17">
        <v>0</v>
      </c>
      <c r="AA217" s="13">
        <f>AB217+AC217+AD217+AG217+AJ217+AK217</f>
        <v>1000</v>
      </c>
      <c r="AB217" s="10">
        <v>0</v>
      </c>
      <c r="AC217" s="10">
        <v>0</v>
      </c>
      <c r="AD217" s="13">
        <f>AE217+AF217</f>
        <v>0</v>
      </c>
      <c r="AE217" s="10">
        <v>0</v>
      </c>
      <c r="AF217" s="10">
        <v>0</v>
      </c>
      <c r="AG217" s="13">
        <f>AH217+AI217</f>
        <v>1000</v>
      </c>
      <c r="AH217" s="10">
        <v>1000</v>
      </c>
      <c r="AI217" s="10">
        <v>0</v>
      </c>
      <c r="AJ217" s="10">
        <v>0</v>
      </c>
      <c r="AK217" s="10">
        <v>0</v>
      </c>
      <c r="AL217" s="10" t="s">
        <v>713</v>
      </c>
      <c r="AM217" s="13">
        <f>AN217+AO217+AP217</f>
        <v>170</v>
      </c>
      <c r="AN217" s="10">
        <v>40</v>
      </c>
      <c r="AO217" s="10">
        <v>0</v>
      </c>
      <c r="AP217" s="10">
        <v>130</v>
      </c>
      <c r="AQ217" s="10" t="s">
        <v>713</v>
      </c>
      <c r="AR217" s="13">
        <f>AS217+AT217+AU217</f>
        <v>285</v>
      </c>
      <c r="AS217" s="10">
        <v>100</v>
      </c>
      <c r="AT217" s="10">
        <v>95</v>
      </c>
      <c r="AU217" s="10">
        <v>90</v>
      </c>
      <c r="AV217" s="10" t="s">
        <v>713</v>
      </c>
      <c r="AW217" s="13">
        <f>AX217+AY217+AZ217</f>
        <v>255</v>
      </c>
      <c r="AX217" s="10">
        <v>85</v>
      </c>
      <c r="AY217" s="10">
        <v>85</v>
      </c>
      <c r="AZ217" s="10">
        <v>85</v>
      </c>
      <c r="BA217" s="10" t="s">
        <v>116</v>
      </c>
      <c r="BB217" s="13">
        <f>BC217+BD217+BE217</f>
        <v>290</v>
      </c>
      <c r="BC217" s="10">
        <v>85</v>
      </c>
      <c r="BD217" s="10">
        <v>95</v>
      </c>
      <c r="BE217" s="10">
        <v>110</v>
      </c>
      <c r="BF217" s="11" t="s">
        <v>1012</v>
      </c>
      <c r="BG217" s="11" t="s">
        <v>1013</v>
      </c>
      <c r="BH217" s="10" t="s">
        <v>80</v>
      </c>
      <c r="BI217" s="10"/>
      <c r="BJ217" s="59" t="s">
        <v>1014</v>
      </c>
      <c r="BK217" s="10" t="s">
        <v>954</v>
      </c>
      <c r="BL217" s="10" t="s">
        <v>953</v>
      </c>
    </row>
    <row r="218" s="2" customFormat="1" ht="283" customHeight="1" spans="1:64">
      <c r="A218" s="9">
        <v>143</v>
      </c>
      <c r="B218" s="10" t="s">
        <v>1015</v>
      </c>
      <c r="C218" s="10" t="s">
        <v>953</v>
      </c>
      <c r="D218" s="10" t="s">
        <v>954</v>
      </c>
      <c r="E218" s="19" t="s">
        <v>1016</v>
      </c>
      <c r="F218" s="10" t="s">
        <v>1017</v>
      </c>
      <c r="G218" s="10" t="s">
        <v>73</v>
      </c>
      <c r="H218" s="32" t="s">
        <v>768</v>
      </c>
      <c r="I218" s="32" t="s">
        <v>178</v>
      </c>
      <c r="J218" s="13">
        <f>K218+L218+M218+N218</f>
        <v>6546</v>
      </c>
      <c r="K218" s="17">
        <v>0</v>
      </c>
      <c r="L218" s="17">
        <v>0</v>
      </c>
      <c r="M218" s="17">
        <v>6546</v>
      </c>
      <c r="N218" s="17">
        <v>0</v>
      </c>
      <c r="O218" s="44">
        <f>P218/J218*100%</f>
        <v>0.0944087992667278</v>
      </c>
      <c r="P218" s="17">
        <v>618</v>
      </c>
      <c r="Q218" s="13">
        <f>R218+S218+T218+U218</f>
        <v>618</v>
      </c>
      <c r="R218" s="17">
        <v>0</v>
      </c>
      <c r="S218" s="17">
        <v>0</v>
      </c>
      <c r="T218" s="17">
        <v>618</v>
      </c>
      <c r="U218" s="17">
        <v>0</v>
      </c>
      <c r="V218" s="13">
        <f>W218+X218+Y218+Z218</f>
        <v>618</v>
      </c>
      <c r="W218" s="17">
        <v>0</v>
      </c>
      <c r="X218" s="17">
        <v>0</v>
      </c>
      <c r="Y218" s="17">
        <v>618</v>
      </c>
      <c r="Z218" s="17">
        <v>0</v>
      </c>
      <c r="AA218" s="13">
        <f>AB218+AC218+AD218+AG218+AJ218+AK218</f>
        <v>1000</v>
      </c>
      <c r="AB218" s="10">
        <v>0</v>
      </c>
      <c r="AC218" s="10">
        <v>0</v>
      </c>
      <c r="AD218" s="13">
        <f>AE218+AF218</f>
        <v>0</v>
      </c>
      <c r="AE218" s="10">
        <v>0</v>
      </c>
      <c r="AF218" s="10">
        <v>0</v>
      </c>
      <c r="AG218" s="13">
        <f>AH218+AI218</f>
        <v>1000</v>
      </c>
      <c r="AH218" s="10">
        <v>1000</v>
      </c>
      <c r="AI218" s="10">
        <v>0</v>
      </c>
      <c r="AJ218" s="10">
        <v>0</v>
      </c>
      <c r="AK218" s="10">
        <v>0</v>
      </c>
      <c r="AL218" s="10" t="s">
        <v>713</v>
      </c>
      <c r="AM218" s="13">
        <f>AN218+AO218+AP218</f>
        <v>210</v>
      </c>
      <c r="AN218" s="10">
        <v>80</v>
      </c>
      <c r="AO218" s="10">
        <v>0</v>
      </c>
      <c r="AP218" s="10">
        <v>130</v>
      </c>
      <c r="AQ218" s="10" t="s">
        <v>713</v>
      </c>
      <c r="AR218" s="13">
        <f>AS218+AT218+AU218</f>
        <v>260</v>
      </c>
      <c r="AS218" s="10">
        <v>80</v>
      </c>
      <c r="AT218" s="10">
        <v>80</v>
      </c>
      <c r="AU218" s="10">
        <v>100</v>
      </c>
      <c r="AV218" s="10" t="s">
        <v>713</v>
      </c>
      <c r="AW218" s="13">
        <f>AX218+AY218+AZ218</f>
        <v>240</v>
      </c>
      <c r="AX218" s="10">
        <v>80</v>
      </c>
      <c r="AY218" s="10">
        <v>80</v>
      </c>
      <c r="AZ218" s="10">
        <v>80</v>
      </c>
      <c r="BA218" s="10" t="s">
        <v>116</v>
      </c>
      <c r="BB218" s="13">
        <f>BC218+BD218+BE218</f>
        <v>290</v>
      </c>
      <c r="BC218" s="10">
        <v>90</v>
      </c>
      <c r="BD218" s="10">
        <v>100</v>
      </c>
      <c r="BE218" s="10">
        <v>100</v>
      </c>
      <c r="BF218" s="11" t="s">
        <v>1018</v>
      </c>
      <c r="BG218" s="11" t="s">
        <v>1019</v>
      </c>
      <c r="BH218" s="10" t="s">
        <v>80</v>
      </c>
      <c r="BI218" s="10"/>
      <c r="BJ218" s="59" t="s">
        <v>87</v>
      </c>
      <c r="BK218" s="10" t="s">
        <v>954</v>
      </c>
      <c r="BL218" s="10" t="s">
        <v>953</v>
      </c>
    </row>
    <row r="219" s="2" customFormat="1" ht="379" customHeight="1" spans="1:64">
      <c r="A219" s="9">
        <v>144</v>
      </c>
      <c r="B219" s="10" t="s">
        <v>1020</v>
      </c>
      <c r="C219" s="10" t="s">
        <v>953</v>
      </c>
      <c r="D219" s="10" t="s">
        <v>954</v>
      </c>
      <c r="E219" s="21" t="s">
        <v>1021</v>
      </c>
      <c r="F219" s="10" t="s">
        <v>337</v>
      </c>
      <c r="G219" s="10" t="s">
        <v>73</v>
      </c>
      <c r="H219" s="32" t="s">
        <v>768</v>
      </c>
      <c r="I219" s="32" t="s">
        <v>247</v>
      </c>
      <c r="J219" s="13">
        <f>K219+L219+M219+N219</f>
        <v>4418</v>
      </c>
      <c r="K219" s="17">
        <v>0</v>
      </c>
      <c r="L219" s="17">
        <v>0</v>
      </c>
      <c r="M219" s="17">
        <v>4418</v>
      </c>
      <c r="N219" s="17">
        <v>0</v>
      </c>
      <c r="O219" s="44">
        <f>P219/J219*100%</f>
        <v>0.169986419194206</v>
      </c>
      <c r="P219" s="17">
        <v>751</v>
      </c>
      <c r="Q219" s="13">
        <f>R219+S219+T219+U219</f>
        <v>788</v>
      </c>
      <c r="R219" s="17">
        <v>0</v>
      </c>
      <c r="S219" s="17">
        <v>0</v>
      </c>
      <c r="T219" s="17">
        <v>788</v>
      </c>
      <c r="U219" s="17">
        <v>0</v>
      </c>
      <c r="V219" s="13">
        <f>W219+X219+Y219+Z219</f>
        <v>788</v>
      </c>
      <c r="W219" s="17">
        <v>0</v>
      </c>
      <c r="X219" s="17">
        <v>0</v>
      </c>
      <c r="Y219" s="17">
        <v>788</v>
      </c>
      <c r="Z219" s="17">
        <v>0</v>
      </c>
      <c r="AA219" s="13">
        <f>AB219+AC219+AD219+AG219+AJ219+AK219</f>
        <v>1000</v>
      </c>
      <c r="AB219" s="10">
        <v>0</v>
      </c>
      <c r="AC219" s="10">
        <v>0</v>
      </c>
      <c r="AD219" s="13">
        <f>AE219+AF219</f>
        <v>0</v>
      </c>
      <c r="AE219" s="10">
        <v>0</v>
      </c>
      <c r="AF219" s="10">
        <v>0</v>
      </c>
      <c r="AG219" s="13">
        <f>AH219+AI219</f>
        <v>1000</v>
      </c>
      <c r="AH219" s="10">
        <v>1000</v>
      </c>
      <c r="AI219" s="10">
        <v>0</v>
      </c>
      <c r="AJ219" s="10">
        <v>0</v>
      </c>
      <c r="AK219" s="10">
        <v>0</v>
      </c>
      <c r="AL219" s="10" t="s">
        <v>713</v>
      </c>
      <c r="AM219" s="13">
        <f>AN219+AO219+AP219</f>
        <v>180</v>
      </c>
      <c r="AN219" s="10">
        <v>50</v>
      </c>
      <c r="AO219" s="10">
        <v>0</v>
      </c>
      <c r="AP219" s="10">
        <v>130</v>
      </c>
      <c r="AQ219" s="10" t="s">
        <v>713</v>
      </c>
      <c r="AR219" s="13">
        <f>AS219+AT219+AU219</f>
        <v>260</v>
      </c>
      <c r="AS219" s="10">
        <v>80</v>
      </c>
      <c r="AT219" s="10">
        <v>80</v>
      </c>
      <c r="AU219" s="10">
        <v>100</v>
      </c>
      <c r="AV219" s="10" t="s">
        <v>713</v>
      </c>
      <c r="AW219" s="13">
        <f>AX219+AY219+AZ219</f>
        <v>260</v>
      </c>
      <c r="AX219" s="10">
        <v>80</v>
      </c>
      <c r="AY219" s="10">
        <v>80</v>
      </c>
      <c r="AZ219" s="10">
        <v>100</v>
      </c>
      <c r="BA219" s="10" t="s">
        <v>116</v>
      </c>
      <c r="BB219" s="13">
        <f>BC219+BD219+BE219</f>
        <v>300</v>
      </c>
      <c r="BC219" s="10">
        <v>100</v>
      </c>
      <c r="BD219" s="10">
        <v>100</v>
      </c>
      <c r="BE219" s="10">
        <v>100</v>
      </c>
      <c r="BF219" s="11" t="s">
        <v>1022</v>
      </c>
      <c r="BG219" s="11" t="s">
        <v>79</v>
      </c>
      <c r="BH219" s="10" t="s">
        <v>80</v>
      </c>
      <c r="BI219" s="10"/>
      <c r="BJ219" s="59" t="s">
        <v>87</v>
      </c>
      <c r="BK219" s="10" t="s">
        <v>954</v>
      </c>
      <c r="BL219" s="10" t="s">
        <v>953</v>
      </c>
    </row>
    <row r="220" s="2" customFormat="1" ht="389" customHeight="1" spans="1:64">
      <c r="A220" s="9">
        <v>145</v>
      </c>
      <c r="B220" s="10" t="s">
        <v>1023</v>
      </c>
      <c r="C220" s="10" t="s">
        <v>953</v>
      </c>
      <c r="D220" s="10" t="s">
        <v>954</v>
      </c>
      <c r="E220" s="21" t="s">
        <v>1024</v>
      </c>
      <c r="F220" s="10" t="s">
        <v>556</v>
      </c>
      <c r="G220" s="10" t="s">
        <v>73</v>
      </c>
      <c r="H220" s="32" t="s">
        <v>768</v>
      </c>
      <c r="I220" s="32" t="s">
        <v>247</v>
      </c>
      <c r="J220" s="13">
        <f>K220+L220+M220+N220</f>
        <v>2415</v>
      </c>
      <c r="K220" s="17">
        <v>0</v>
      </c>
      <c r="L220" s="17">
        <v>0</v>
      </c>
      <c r="M220" s="17">
        <v>2415</v>
      </c>
      <c r="N220" s="17">
        <v>0</v>
      </c>
      <c r="O220" s="44">
        <f>P220/J220*100%</f>
        <v>0.6</v>
      </c>
      <c r="P220" s="17">
        <v>1449</v>
      </c>
      <c r="Q220" s="13">
        <f>R220+S220+T220+U220</f>
        <v>805</v>
      </c>
      <c r="R220" s="17">
        <v>0</v>
      </c>
      <c r="S220" s="17">
        <v>0</v>
      </c>
      <c r="T220" s="17">
        <v>805</v>
      </c>
      <c r="U220" s="17">
        <v>0</v>
      </c>
      <c r="V220" s="13">
        <f>W220+X220+Y220+Z220</f>
        <v>774</v>
      </c>
      <c r="W220" s="17">
        <v>0</v>
      </c>
      <c r="X220" s="17">
        <v>0</v>
      </c>
      <c r="Y220" s="17">
        <v>774</v>
      </c>
      <c r="Z220" s="17">
        <v>0</v>
      </c>
      <c r="AA220" s="13">
        <f>AB220+AC220+AD220+AG220+AJ220+AK220</f>
        <v>800</v>
      </c>
      <c r="AB220" s="10">
        <v>0</v>
      </c>
      <c r="AC220" s="10">
        <v>0</v>
      </c>
      <c r="AD220" s="13">
        <f>AE220+AF220</f>
        <v>0</v>
      </c>
      <c r="AE220" s="10">
        <v>0</v>
      </c>
      <c r="AF220" s="10">
        <v>0</v>
      </c>
      <c r="AG220" s="13">
        <f>AH220+AI220</f>
        <v>800</v>
      </c>
      <c r="AH220" s="10">
        <v>800</v>
      </c>
      <c r="AI220" s="10">
        <v>0</v>
      </c>
      <c r="AJ220" s="10">
        <v>0</v>
      </c>
      <c r="AK220" s="10">
        <v>0</v>
      </c>
      <c r="AL220" s="10" t="s">
        <v>713</v>
      </c>
      <c r="AM220" s="13">
        <f>AN220+AO220+AP220</f>
        <v>260</v>
      </c>
      <c r="AN220" s="10">
        <v>80</v>
      </c>
      <c r="AO220" s="10">
        <v>0</v>
      </c>
      <c r="AP220" s="10">
        <v>180</v>
      </c>
      <c r="AQ220" s="10" t="s">
        <v>713</v>
      </c>
      <c r="AR220" s="13">
        <f>AS220+AT220+AU220</f>
        <v>320</v>
      </c>
      <c r="AS220" s="10">
        <v>120</v>
      </c>
      <c r="AT220" s="10">
        <v>100</v>
      </c>
      <c r="AU220" s="10">
        <v>100</v>
      </c>
      <c r="AV220" s="10" t="s">
        <v>116</v>
      </c>
      <c r="AW220" s="13">
        <f>AX220+AY220+AZ220</f>
        <v>220</v>
      </c>
      <c r="AX220" s="10">
        <v>100</v>
      </c>
      <c r="AY220" s="10">
        <v>120</v>
      </c>
      <c r="AZ220" s="10">
        <v>0</v>
      </c>
      <c r="BA220" s="10"/>
      <c r="BB220" s="13">
        <f>BC220+BD220+BE220</f>
        <v>0</v>
      </c>
      <c r="BC220" s="10">
        <v>0</v>
      </c>
      <c r="BD220" s="10">
        <v>0</v>
      </c>
      <c r="BE220" s="10">
        <v>0</v>
      </c>
      <c r="BF220" s="11" t="s">
        <v>1025</v>
      </c>
      <c r="BG220" s="11" t="s">
        <v>1026</v>
      </c>
      <c r="BH220" s="10" t="s">
        <v>80</v>
      </c>
      <c r="BI220" s="10"/>
      <c r="BJ220" s="59" t="s">
        <v>1027</v>
      </c>
      <c r="BK220" s="10" t="s">
        <v>954</v>
      </c>
      <c r="BL220" s="10" t="s">
        <v>953</v>
      </c>
    </row>
    <row r="221" s="2" customFormat="1" ht="264" customHeight="1" spans="1:64">
      <c r="A221" s="9">
        <v>146</v>
      </c>
      <c r="B221" s="10" t="s">
        <v>1028</v>
      </c>
      <c r="C221" s="10" t="s">
        <v>953</v>
      </c>
      <c r="D221" s="10" t="s">
        <v>954</v>
      </c>
      <c r="E221" s="11" t="s">
        <v>1029</v>
      </c>
      <c r="F221" s="10" t="s">
        <v>1030</v>
      </c>
      <c r="G221" s="10" t="s">
        <v>73</v>
      </c>
      <c r="H221" s="32" t="s">
        <v>103</v>
      </c>
      <c r="I221" s="32" t="s">
        <v>177</v>
      </c>
      <c r="J221" s="13">
        <f>K221+L221+M221+N221</f>
        <v>692</v>
      </c>
      <c r="K221" s="17">
        <v>0</v>
      </c>
      <c r="L221" s="17">
        <v>0</v>
      </c>
      <c r="M221" s="17">
        <v>692</v>
      </c>
      <c r="N221" s="17">
        <v>0</v>
      </c>
      <c r="O221" s="44">
        <f>P221/J221*100%</f>
        <v>0.949421965317919</v>
      </c>
      <c r="P221" s="17">
        <v>657</v>
      </c>
      <c r="Q221" s="13">
        <f>R221+S221+T221+U221</f>
        <v>0</v>
      </c>
      <c r="R221" s="17">
        <v>0</v>
      </c>
      <c r="S221" s="17">
        <v>0</v>
      </c>
      <c r="T221" s="17">
        <v>0</v>
      </c>
      <c r="U221" s="17">
        <v>0</v>
      </c>
      <c r="V221" s="13">
        <f>W221+X221+Y221+Z221</f>
        <v>0</v>
      </c>
      <c r="W221" s="17">
        <v>0</v>
      </c>
      <c r="X221" s="17">
        <v>0</v>
      </c>
      <c r="Y221" s="17">
        <v>0</v>
      </c>
      <c r="Z221" s="17">
        <v>0</v>
      </c>
      <c r="AA221" s="13">
        <f>AB221+AC221+AD221+AG221+AJ221+AK221</f>
        <v>250</v>
      </c>
      <c r="AB221" s="10">
        <v>0</v>
      </c>
      <c r="AC221" s="10">
        <v>0</v>
      </c>
      <c r="AD221" s="13">
        <f>AE221+AF221</f>
        <v>250</v>
      </c>
      <c r="AE221" s="10">
        <v>0</v>
      </c>
      <c r="AF221" s="10">
        <v>250</v>
      </c>
      <c r="AG221" s="13">
        <f>AH221+AI221</f>
        <v>0</v>
      </c>
      <c r="AH221" s="10">
        <v>0</v>
      </c>
      <c r="AI221" s="10">
        <v>0</v>
      </c>
      <c r="AJ221" s="10">
        <v>0</v>
      </c>
      <c r="AK221" s="10">
        <v>0</v>
      </c>
      <c r="AL221" s="10" t="s">
        <v>181</v>
      </c>
      <c r="AM221" s="13">
        <f>AN221+AO221+AP221</f>
        <v>100</v>
      </c>
      <c r="AN221" s="10">
        <v>50</v>
      </c>
      <c r="AO221" s="10">
        <v>0</v>
      </c>
      <c r="AP221" s="10">
        <v>50</v>
      </c>
      <c r="AQ221" s="10" t="s">
        <v>116</v>
      </c>
      <c r="AR221" s="13">
        <f>AS221+AT221+AU221</f>
        <v>150</v>
      </c>
      <c r="AS221" s="10">
        <v>50</v>
      </c>
      <c r="AT221" s="10">
        <v>100</v>
      </c>
      <c r="AU221" s="10">
        <v>0</v>
      </c>
      <c r="AV221" s="10"/>
      <c r="AW221" s="13">
        <f>AX221+AY221+AZ221</f>
        <v>0</v>
      </c>
      <c r="AX221" s="10">
        <v>0</v>
      </c>
      <c r="AY221" s="10">
        <v>0</v>
      </c>
      <c r="AZ221" s="10">
        <v>0</v>
      </c>
      <c r="BA221" s="10"/>
      <c r="BB221" s="13">
        <f>BC221+BD221+BE221</f>
        <v>0</v>
      </c>
      <c r="BC221" s="10">
        <v>0</v>
      </c>
      <c r="BD221" s="10">
        <v>0</v>
      </c>
      <c r="BE221" s="10">
        <v>0</v>
      </c>
      <c r="BF221" s="11" t="s">
        <v>658</v>
      </c>
      <c r="BG221" s="11" t="s">
        <v>79</v>
      </c>
      <c r="BH221" s="10" t="s">
        <v>80</v>
      </c>
      <c r="BI221" s="10" t="s">
        <v>81</v>
      </c>
      <c r="BJ221" s="59" t="s">
        <v>87</v>
      </c>
      <c r="BK221" s="10" t="s">
        <v>954</v>
      </c>
      <c r="BL221" s="10" t="s">
        <v>953</v>
      </c>
    </row>
    <row r="222" s="2" customFormat="1" ht="276" customHeight="1" spans="1:64">
      <c r="A222" s="9">
        <v>147</v>
      </c>
      <c r="B222" s="10" t="s">
        <v>1031</v>
      </c>
      <c r="C222" s="10" t="s">
        <v>953</v>
      </c>
      <c r="D222" s="10" t="s">
        <v>954</v>
      </c>
      <c r="E222" s="16" t="s">
        <v>1032</v>
      </c>
      <c r="F222" s="10" t="s">
        <v>1033</v>
      </c>
      <c r="G222" s="10" t="s">
        <v>73</v>
      </c>
      <c r="H222" s="32" t="s">
        <v>611</v>
      </c>
      <c r="I222" s="32" t="s">
        <v>177</v>
      </c>
      <c r="J222" s="13">
        <f>K222+L222+M222+N222</f>
        <v>168</v>
      </c>
      <c r="K222" s="17">
        <v>0</v>
      </c>
      <c r="L222" s="17">
        <v>0</v>
      </c>
      <c r="M222" s="17">
        <v>168</v>
      </c>
      <c r="N222" s="17">
        <v>0</v>
      </c>
      <c r="O222" s="44">
        <f>P222/J222*100%</f>
        <v>0.797619047619048</v>
      </c>
      <c r="P222" s="17">
        <v>134</v>
      </c>
      <c r="Q222" s="13">
        <f>R222+S222+T222+U222</f>
        <v>0</v>
      </c>
      <c r="R222" s="17">
        <v>0</v>
      </c>
      <c r="S222" s="17">
        <v>0</v>
      </c>
      <c r="T222" s="17">
        <v>0</v>
      </c>
      <c r="U222" s="17">
        <v>0</v>
      </c>
      <c r="V222" s="13">
        <f>W222+X222+Y222+Z222</f>
        <v>0</v>
      </c>
      <c r="W222" s="17">
        <v>0</v>
      </c>
      <c r="X222" s="17">
        <v>0</v>
      </c>
      <c r="Y222" s="17">
        <v>0</v>
      </c>
      <c r="Z222" s="17">
        <v>0</v>
      </c>
      <c r="AA222" s="13">
        <f>AB222+AC222+AD222+AG222+AJ222+AK222</f>
        <v>100</v>
      </c>
      <c r="AB222" s="10">
        <v>0</v>
      </c>
      <c r="AC222" s="10">
        <v>0</v>
      </c>
      <c r="AD222" s="13">
        <f>AE222+AF222</f>
        <v>100</v>
      </c>
      <c r="AE222" s="10">
        <v>0</v>
      </c>
      <c r="AF222" s="10">
        <v>100</v>
      </c>
      <c r="AG222" s="13">
        <f>AH222+AI222</f>
        <v>0</v>
      </c>
      <c r="AH222" s="10">
        <v>0</v>
      </c>
      <c r="AI222" s="10">
        <v>0</v>
      </c>
      <c r="AJ222" s="10">
        <v>0</v>
      </c>
      <c r="AK222" s="10">
        <v>0</v>
      </c>
      <c r="AL222" s="10" t="s">
        <v>181</v>
      </c>
      <c r="AM222" s="13">
        <f>AN222+AO222+AP222</f>
        <v>40</v>
      </c>
      <c r="AN222" s="10">
        <v>20</v>
      </c>
      <c r="AO222" s="10">
        <v>0</v>
      </c>
      <c r="AP222" s="10">
        <v>20</v>
      </c>
      <c r="AQ222" s="10" t="s">
        <v>116</v>
      </c>
      <c r="AR222" s="13">
        <f>AS222+AT222+AU222</f>
        <v>60</v>
      </c>
      <c r="AS222" s="10">
        <v>30</v>
      </c>
      <c r="AT222" s="10">
        <v>30</v>
      </c>
      <c r="AU222" s="10">
        <v>0</v>
      </c>
      <c r="AV222" s="10"/>
      <c r="AW222" s="13">
        <f>AX222+AY222+AZ222</f>
        <v>0</v>
      </c>
      <c r="AX222" s="10">
        <v>0</v>
      </c>
      <c r="AY222" s="10">
        <v>0</v>
      </c>
      <c r="AZ222" s="10">
        <v>0</v>
      </c>
      <c r="BA222" s="10"/>
      <c r="BB222" s="13">
        <f>BC222+BD222+BE222</f>
        <v>0</v>
      </c>
      <c r="BC222" s="10">
        <v>0</v>
      </c>
      <c r="BD222" s="10">
        <v>0</v>
      </c>
      <c r="BE222" s="10">
        <v>0</v>
      </c>
      <c r="BF222" s="11" t="s">
        <v>369</v>
      </c>
      <c r="BG222" s="11" t="s">
        <v>79</v>
      </c>
      <c r="BH222" s="10" t="s">
        <v>80</v>
      </c>
      <c r="BI222" s="10" t="s">
        <v>81</v>
      </c>
      <c r="BJ222" s="59" t="s">
        <v>87</v>
      </c>
      <c r="BK222" s="10" t="s">
        <v>954</v>
      </c>
      <c r="BL222" s="10" t="s">
        <v>953</v>
      </c>
    </row>
    <row r="223" s="2" customFormat="1" ht="292" customHeight="1" spans="1:64">
      <c r="A223" s="9">
        <v>148</v>
      </c>
      <c r="B223" s="10" t="s">
        <v>1034</v>
      </c>
      <c r="C223" s="10" t="s">
        <v>953</v>
      </c>
      <c r="D223" s="10" t="s">
        <v>954</v>
      </c>
      <c r="E223" s="21" t="s">
        <v>1035</v>
      </c>
      <c r="F223" s="10" t="s">
        <v>1036</v>
      </c>
      <c r="G223" s="10" t="s">
        <v>73</v>
      </c>
      <c r="H223" s="32" t="s">
        <v>347</v>
      </c>
      <c r="I223" s="32" t="s">
        <v>177</v>
      </c>
      <c r="J223" s="13">
        <f>K223+L223+M223+N223</f>
        <v>4694</v>
      </c>
      <c r="K223" s="17">
        <v>0</v>
      </c>
      <c r="L223" s="17">
        <v>0</v>
      </c>
      <c r="M223" s="17">
        <v>4694</v>
      </c>
      <c r="N223" s="17">
        <v>0</v>
      </c>
      <c r="O223" s="44">
        <f>P223/J223*100%</f>
        <v>0.494461014060503</v>
      </c>
      <c r="P223" s="17">
        <v>2321</v>
      </c>
      <c r="Q223" s="13">
        <f>R223+S223+T223+U223</f>
        <v>2498</v>
      </c>
      <c r="R223" s="17">
        <v>0</v>
      </c>
      <c r="S223" s="17">
        <v>0</v>
      </c>
      <c r="T223" s="17">
        <v>2498</v>
      </c>
      <c r="U223" s="17">
        <v>0</v>
      </c>
      <c r="V223" s="13">
        <f>W223+X223+Y223+Z223</f>
        <v>2321</v>
      </c>
      <c r="W223" s="17">
        <v>0</v>
      </c>
      <c r="X223" s="17">
        <v>0</v>
      </c>
      <c r="Y223" s="17">
        <v>2321</v>
      </c>
      <c r="Z223" s="17">
        <v>0</v>
      </c>
      <c r="AA223" s="13">
        <f>AB223+AC223+AD223+AG223+AJ223+AK223</f>
        <v>2000</v>
      </c>
      <c r="AB223" s="10">
        <v>0</v>
      </c>
      <c r="AC223" s="10">
        <v>0</v>
      </c>
      <c r="AD223" s="13">
        <f>AE223+AF223</f>
        <v>0</v>
      </c>
      <c r="AE223" s="10">
        <v>0</v>
      </c>
      <c r="AF223" s="10">
        <v>0</v>
      </c>
      <c r="AG223" s="13">
        <f>AH223+AI223</f>
        <v>2000</v>
      </c>
      <c r="AH223" s="10">
        <v>2000</v>
      </c>
      <c r="AI223" s="10">
        <v>0</v>
      </c>
      <c r="AJ223" s="10">
        <v>0</v>
      </c>
      <c r="AK223" s="10">
        <v>0</v>
      </c>
      <c r="AL223" s="10" t="s">
        <v>181</v>
      </c>
      <c r="AM223" s="13">
        <f>AN223+AO223+AP223</f>
        <v>800</v>
      </c>
      <c r="AN223" s="10">
        <v>300</v>
      </c>
      <c r="AO223" s="10">
        <v>0</v>
      </c>
      <c r="AP223" s="10">
        <v>500</v>
      </c>
      <c r="AQ223" s="10" t="s">
        <v>116</v>
      </c>
      <c r="AR223" s="13">
        <f>AS223+AT223+AU223</f>
        <v>1200</v>
      </c>
      <c r="AS223" s="10">
        <v>700</v>
      </c>
      <c r="AT223" s="10">
        <v>500</v>
      </c>
      <c r="AU223" s="10">
        <v>0</v>
      </c>
      <c r="AV223" s="10"/>
      <c r="AW223" s="13">
        <f>AX223+AY223+AZ223</f>
        <v>0</v>
      </c>
      <c r="AX223" s="10">
        <v>0</v>
      </c>
      <c r="AY223" s="10">
        <v>0</v>
      </c>
      <c r="AZ223" s="10">
        <v>0</v>
      </c>
      <c r="BA223" s="10"/>
      <c r="BB223" s="13">
        <f>BC223+BD223+BE223</f>
        <v>0</v>
      </c>
      <c r="BC223" s="10">
        <v>0</v>
      </c>
      <c r="BD223" s="10">
        <v>0</v>
      </c>
      <c r="BE223" s="10">
        <v>0</v>
      </c>
      <c r="BF223" s="11" t="s">
        <v>1037</v>
      </c>
      <c r="BG223" s="11" t="s">
        <v>79</v>
      </c>
      <c r="BH223" s="10" t="s">
        <v>80</v>
      </c>
      <c r="BI223" s="10" t="s">
        <v>81</v>
      </c>
      <c r="BJ223" s="59" t="s">
        <v>1038</v>
      </c>
      <c r="BK223" s="10" t="s">
        <v>954</v>
      </c>
      <c r="BL223" s="10" t="s">
        <v>953</v>
      </c>
    </row>
    <row r="224" s="2" customFormat="1" ht="363" customHeight="1" spans="1:64">
      <c r="A224" s="9">
        <v>149</v>
      </c>
      <c r="B224" s="10" t="s">
        <v>1039</v>
      </c>
      <c r="C224" s="10" t="s">
        <v>953</v>
      </c>
      <c r="D224" s="10" t="s">
        <v>954</v>
      </c>
      <c r="E224" s="63" t="s">
        <v>1040</v>
      </c>
      <c r="F224" s="10" t="s">
        <v>1041</v>
      </c>
      <c r="G224" s="10" t="s">
        <v>73</v>
      </c>
      <c r="H224" s="32" t="s">
        <v>74</v>
      </c>
      <c r="I224" s="32" t="s">
        <v>104</v>
      </c>
      <c r="J224" s="13">
        <f>K224+L224+M224+N224</f>
        <v>487</v>
      </c>
      <c r="K224" s="17">
        <v>0</v>
      </c>
      <c r="L224" s="17">
        <v>0</v>
      </c>
      <c r="M224" s="17">
        <v>487</v>
      </c>
      <c r="N224" s="17">
        <v>0</v>
      </c>
      <c r="O224" s="44">
        <f>P224/J224*100%</f>
        <v>0.850102669404518</v>
      </c>
      <c r="P224" s="17">
        <v>414</v>
      </c>
      <c r="Q224" s="13">
        <f>R224+S224+T224+U224</f>
        <v>0</v>
      </c>
      <c r="R224" s="17">
        <v>0</v>
      </c>
      <c r="S224" s="17">
        <v>0</v>
      </c>
      <c r="T224" s="17">
        <v>0</v>
      </c>
      <c r="U224" s="17">
        <v>0</v>
      </c>
      <c r="V224" s="13">
        <f>W224+X224+Y224+Z224</f>
        <v>0</v>
      </c>
      <c r="W224" s="17">
        <v>0</v>
      </c>
      <c r="X224" s="17">
        <v>0</v>
      </c>
      <c r="Y224" s="17">
        <v>0</v>
      </c>
      <c r="Z224" s="17">
        <v>0</v>
      </c>
      <c r="AA224" s="13">
        <f>AB224+AC224+AD224+AG224+AJ224+AK224</f>
        <v>400</v>
      </c>
      <c r="AB224" s="10">
        <v>0</v>
      </c>
      <c r="AC224" s="10">
        <v>0</v>
      </c>
      <c r="AD224" s="13">
        <f>AE224+AF224</f>
        <v>400</v>
      </c>
      <c r="AE224" s="10">
        <v>0</v>
      </c>
      <c r="AF224" s="10">
        <v>400</v>
      </c>
      <c r="AG224" s="13">
        <f>AH224+AI224</f>
        <v>0</v>
      </c>
      <c r="AH224" s="10">
        <v>0</v>
      </c>
      <c r="AI224" s="10">
        <v>0</v>
      </c>
      <c r="AJ224" s="10">
        <v>0</v>
      </c>
      <c r="AK224" s="10">
        <v>0</v>
      </c>
      <c r="AL224" s="10" t="s">
        <v>128</v>
      </c>
      <c r="AM224" s="13">
        <f>AN224+AO224+AP224</f>
        <v>150</v>
      </c>
      <c r="AN224" s="10">
        <v>0</v>
      </c>
      <c r="AO224" s="10">
        <v>0</v>
      </c>
      <c r="AP224" s="10">
        <v>150</v>
      </c>
      <c r="AQ224" s="10" t="s">
        <v>769</v>
      </c>
      <c r="AR224" s="13">
        <f>AS224+AT224+AU224</f>
        <v>150</v>
      </c>
      <c r="AS224" s="10">
        <v>50</v>
      </c>
      <c r="AT224" s="10">
        <v>50</v>
      </c>
      <c r="AU224" s="10">
        <v>50</v>
      </c>
      <c r="AV224" s="10" t="s">
        <v>116</v>
      </c>
      <c r="AW224" s="13">
        <f>AX224+AY224+AZ224</f>
        <v>100</v>
      </c>
      <c r="AX224" s="10">
        <v>50</v>
      </c>
      <c r="AY224" s="10">
        <v>50</v>
      </c>
      <c r="AZ224" s="10">
        <v>0</v>
      </c>
      <c r="BA224" s="10"/>
      <c r="BB224" s="13">
        <f>BC224+BD224+BE224</f>
        <v>0</v>
      </c>
      <c r="BC224" s="10">
        <v>0</v>
      </c>
      <c r="BD224" s="10">
        <v>0</v>
      </c>
      <c r="BE224" s="10">
        <v>0</v>
      </c>
      <c r="BF224" s="11" t="s">
        <v>846</v>
      </c>
      <c r="BG224" s="11" t="s">
        <v>79</v>
      </c>
      <c r="BH224" s="10" t="s">
        <v>80</v>
      </c>
      <c r="BI224" s="10" t="s">
        <v>1042</v>
      </c>
      <c r="BJ224" s="59" t="s">
        <v>118</v>
      </c>
      <c r="BK224" s="10" t="s">
        <v>954</v>
      </c>
      <c r="BL224" s="10" t="s">
        <v>953</v>
      </c>
    </row>
    <row r="225" s="2" customFormat="1" ht="175" customHeight="1" spans="1:64">
      <c r="A225" s="9">
        <v>150</v>
      </c>
      <c r="B225" s="9" t="s">
        <v>1043</v>
      </c>
      <c r="C225" s="10" t="s">
        <v>953</v>
      </c>
      <c r="D225" s="10" t="s">
        <v>954</v>
      </c>
      <c r="E225" s="22" t="s">
        <v>1044</v>
      </c>
      <c r="F225" s="10" t="s">
        <v>114</v>
      </c>
      <c r="G225" s="10" t="s">
        <v>73</v>
      </c>
      <c r="H225" s="32" t="s">
        <v>256</v>
      </c>
      <c r="I225" s="32" t="s">
        <v>91</v>
      </c>
      <c r="J225" s="13">
        <f>K225+L225+M225+N225</f>
        <v>288</v>
      </c>
      <c r="K225" s="17">
        <v>0</v>
      </c>
      <c r="L225" s="17">
        <v>0</v>
      </c>
      <c r="M225" s="17">
        <v>288</v>
      </c>
      <c r="N225" s="17">
        <v>0</v>
      </c>
      <c r="O225" s="44">
        <f>P225/J225*100%</f>
        <v>0.899305555555556</v>
      </c>
      <c r="P225" s="17">
        <v>259</v>
      </c>
      <c r="Q225" s="13">
        <f>R225+S225+T225+U225</f>
        <v>0</v>
      </c>
      <c r="R225" s="17">
        <v>0</v>
      </c>
      <c r="S225" s="17">
        <v>0</v>
      </c>
      <c r="T225" s="17">
        <v>0</v>
      </c>
      <c r="U225" s="17">
        <v>0</v>
      </c>
      <c r="V225" s="13">
        <f>W225+X225+Y225+Z225</f>
        <v>0</v>
      </c>
      <c r="W225" s="17">
        <v>0</v>
      </c>
      <c r="X225" s="17">
        <v>0</v>
      </c>
      <c r="Y225" s="17">
        <v>0</v>
      </c>
      <c r="Z225" s="17">
        <v>0</v>
      </c>
      <c r="AA225" s="13">
        <f>AB225+AC225+AD225+AG225+AJ225+AK225</f>
        <v>250</v>
      </c>
      <c r="AB225" s="10">
        <v>0</v>
      </c>
      <c r="AC225" s="10">
        <v>0</v>
      </c>
      <c r="AD225" s="13">
        <f>AE225+AF225</f>
        <v>250</v>
      </c>
      <c r="AE225" s="10">
        <v>0</v>
      </c>
      <c r="AF225" s="10">
        <v>250</v>
      </c>
      <c r="AG225" s="13">
        <f>AH225+AI225</f>
        <v>0</v>
      </c>
      <c r="AH225" s="10">
        <v>0</v>
      </c>
      <c r="AI225" s="10">
        <v>0</v>
      </c>
      <c r="AJ225" s="10">
        <v>0</v>
      </c>
      <c r="AK225" s="10">
        <v>0</v>
      </c>
      <c r="AL225" s="10" t="s">
        <v>128</v>
      </c>
      <c r="AM225" s="13">
        <f>AN225+AO225+AP225</f>
        <v>150</v>
      </c>
      <c r="AN225" s="10">
        <v>0</v>
      </c>
      <c r="AO225" s="10">
        <v>0</v>
      </c>
      <c r="AP225" s="10">
        <v>150</v>
      </c>
      <c r="AQ225" s="10" t="s">
        <v>116</v>
      </c>
      <c r="AR225" s="13">
        <f>AS225+AT225+AU225</f>
        <v>100</v>
      </c>
      <c r="AS225" s="10">
        <v>100</v>
      </c>
      <c r="AT225" s="10">
        <v>0</v>
      </c>
      <c r="AU225" s="10">
        <v>0</v>
      </c>
      <c r="AV225" s="10"/>
      <c r="AW225" s="13">
        <f>AX225+AY225+AZ225</f>
        <v>0</v>
      </c>
      <c r="AX225" s="10">
        <v>0</v>
      </c>
      <c r="AY225" s="10">
        <v>0</v>
      </c>
      <c r="AZ225" s="10">
        <v>0</v>
      </c>
      <c r="BA225" s="10"/>
      <c r="BB225" s="13">
        <f>BC225+BD225+BE225</f>
        <v>0</v>
      </c>
      <c r="BC225" s="10">
        <v>0</v>
      </c>
      <c r="BD225" s="10">
        <v>0</v>
      </c>
      <c r="BE225" s="10">
        <v>0</v>
      </c>
      <c r="BF225" s="11" t="s">
        <v>243</v>
      </c>
      <c r="BG225" s="11" t="s">
        <v>79</v>
      </c>
      <c r="BH225" s="10" t="s">
        <v>80</v>
      </c>
      <c r="BI225" s="10" t="s">
        <v>1042</v>
      </c>
      <c r="BJ225" s="59" t="s">
        <v>981</v>
      </c>
      <c r="BK225" s="10" t="s">
        <v>954</v>
      </c>
      <c r="BL225" s="10" t="s">
        <v>953</v>
      </c>
    </row>
    <row r="226" s="2" customFormat="1" ht="189" customHeight="1" spans="1:64">
      <c r="A226" s="9">
        <v>151</v>
      </c>
      <c r="B226" s="10" t="s">
        <v>1045</v>
      </c>
      <c r="C226" s="10" t="s">
        <v>953</v>
      </c>
      <c r="D226" s="10" t="s">
        <v>954</v>
      </c>
      <c r="E226" s="21" t="s">
        <v>1046</v>
      </c>
      <c r="F226" s="10" t="s">
        <v>1047</v>
      </c>
      <c r="G226" s="10" t="s">
        <v>73</v>
      </c>
      <c r="H226" s="32" t="s">
        <v>115</v>
      </c>
      <c r="I226" s="32" t="s">
        <v>104</v>
      </c>
      <c r="J226" s="13">
        <f>K226+L226+M226+N226</f>
        <v>498</v>
      </c>
      <c r="K226" s="17">
        <v>0</v>
      </c>
      <c r="L226" s="17">
        <v>0</v>
      </c>
      <c r="M226" s="17">
        <v>498</v>
      </c>
      <c r="N226" s="17">
        <v>0</v>
      </c>
      <c r="O226" s="44">
        <f>P226/J226*100%</f>
        <v>0.401606425702811</v>
      </c>
      <c r="P226" s="17">
        <v>200</v>
      </c>
      <c r="Q226" s="13">
        <f>R226+S226+T226+U226</f>
        <v>0</v>
      </c>
      <c r="R226" s="17">
        <v>0</v>
      </c>
      <c r="S226" s="17">
        <v>0</v>
      </c>
      <c r="T226" s="17">
        <v>0</v>
      </c>
      <c r="U226" s="17">
        <v>0</v>
      </c>
      <c r="V226" s="13">
        <f>W226+X226+Y226+Z226</f>
        <v>0</v>
      </c>
      <c r="W226" s="17">
        <v>0</v>
      </c>
      <c r="X226" s="17">
        <v>0</v>
      </c>
      <c r="Y226" s="17">
        <v>0</v>
      </c>
      <c r="Z226" s="17">
        <v>0</v>
      </c>
      <c r="AA226" s="13">
        <f>AB226+AC226+AD226+AG226+AJ226+AK226</f>
        <v>400</v>
      </c>
      <c r="AB226" s="10">
        <v>0</v>
      </c>
      <c r="AC226" s="10">
        <v>0</v>
      </c>
      <c r="AD226" s="13">
        <f>AE226+AF226</f>
        <v>400</v>
      </c>
      <c r="AE226" s="10">
        <v>0</v>
      </c>
      <c r="AF226" s="10">
        <v>400</v>
      </c>
      <c r="AG226" s="13">
        <f>AH226+AI226</f>
        <v>0</v>
      </c>
      <c r="AH226" s="10">
        <v>0</v>
      </c>
      <c r="AI226" s="10">
        <v>0</v>
      </c>
      <c r="AJ226" s="10">
        <v>0</v>
      </c>
      <c r="AK226" s="10">
        <v>0</v>
      </c>
      <c r="AL226" s="10" t="s">
        <v>913</v>
      </c>
      <c r="AM226" s="13">
        <f>AN226+AO226+AP226</f>
        <v>100</v>
      </c>
      <c r="AN226" s="10">
        <v>50</v>
      </c>
      <c r="AO226" s="10">
        <v>0</v>
      </c>
      <c r="AP226" s="10">
        <v>50</v>
      </c>
      <c r="AQ226" s="10" t="s">
        <v>128</v>
      </c>
      <c r="AR226" s="13">
        <f>AS226+AT226+AU226</f>
        <v>150</v>
      </c>
      <c r="AS226" s="10">
        <v>50</v>
      </c>
      <c r="AT226" s="10">
        <v>50</v>
      </c>
      <c r="AU226" s="10">
        <v>50</v>
      </c>
      <c r="AV226" s="10" t="s">
        <v>116</v>
      </c>
      <c r="AW226" s="13">
        <f>AX226+AY226+AZ226</f>
        <v>150</v>
      </c>
      <c r="AX226" s="10">
        <v>50</v>
      </c>
      <c r="AY226" s="10">
        <v>100</v>
      </c>
      <c r="AZ226" s="10">
        <v>0</v>
      </c>
      <c r="BA226" s="10"/>
      <c r="BB226" s="13">
        <f>BC226+BD226+BE226</f>
        <v>0</v>
      </c>
      <c r="BC226" s="10">
        <v>0</v>
      </c>
      <c r="BD226" s="10">
        <v>0</v>
      </c>
      <c r="BE226" s="10">
        <v>0</v>
      </c>
      <c r="BF226" s="11" t="s">
        <v>806</v>
      </c>
      <c r="BG226" s="11" t="s">
        <v>79</v>
      </c>
      <c r="BH226" s="10" t="s">
        <v>80</v>
      </c>
      <c r="BI226" s="10" t="s">
        <v>81</v>
      </c>
      <c r="BJ226" s="59" t="s">
        <v>118</v>
      </c>
      <c r="BK226" s="10" t="s">
        <v>954</v>
      </c>
      <c r="BL226" s="10" t="s">
        <v>953</v>
      </c>
    </row>
    <row r="227" s="2" customFormat="1" ht="372" customHeight="1" spans="1:64">
      <c r="A227" s="9">
        <v>152</v>
      </c>
      <c r="B227" s="10" t="s">
        <v>1048</v>
      </c>
      <c r="C227" s="10" t="s">
        <v>953</v>
      </c>
      <c r="D227" s="10" t="s">
        <v>954</v>
      </c>
      <c r="E227" s="63" t="s">
        <v>1049</v>
      </c>
      <c r="F227" s="10" t="s">
        <v>114</v>
      </c>
      <c r="G227" s="10" t="s">
        <v>73</v>
      </c>
      <c r="H227" s="32" t="s">
        <v>611</v>
      </c>
      <c r="I227" s="32" t="s">
        <v>514</v>
      </c>
      <c r="J227" s="13">
        <f>K227+L227+M227+N227</f>
        <v>1831</v>
      </c>
      <c r="K227" s="17">
        <v>0</v>
      </c>
      <c r="L227" s="17">
        <v>0</v>
      </c>
      <c r="M227" s="17">
        <v>1831</v>
      </c>
      <c r="N227" s="17">
        <v>0</v>
      </c>
      <c r="O227" s="44">
        <f>P227/J227*100%</f>
        <v>0.299836155106499</v>
      </c>
      <c r="P227" s="17">
        <v>549</v>
      </c>
      <c r="Q227" s="13">
        <f>R227+S227+T227+U227</f>
        <v>0</v>
      </c>
      <c r="R227" s="17">
        <v>0</v>
      </c>
      <c r="S227" s="17">
        <v>0</v>
      </c>
      <c r="T227" s="17">
        <v>0</v>
      </c>
      <c r="U227" s="17">
        <v>0</v>
      </c>
      <c r="V227" s="13">
        <f>W227+X227+Y227+Z227</f>
        <v>0</v>
      </c>
      <c r="W227" s="17">
        <v>0</v>
      </c>
      <c r="X227" s="17">
        <v>0</v>
      </c>
      <c r="Y227" s="17">
        <v>0</v>
      </c>
      <c r="Z227" s="17">
        <v>0</v>
      </c>
      <c r="AA227" s="13">
        <f>AB227+AC227+AD227+AG227+AJ227+AK227</f>
        <v>630</v>
      </c>
      <c r="AB227" s="10">
        <v>0</v>
      </c>
      <c r="AC227" s="10">
        <v>0</v>
      </c>
      <c r="AD227" s="13">
        <f>AE227+AF227</f>
        <v>0</v>
      </c>
      <c r="AE227" s="10">
        <v>0</v>
      </c>
      <c r="AF227" s="10">
        <v>0</v>
      </c>
      <c r="AG227" s="13">
        <f>AH227+AI227</f>
        <v>630</v>
      </c>
      <c r="AH227" s="10">
        <v>630</v>
      </c>
      <c r="AI227" s="10">
        <v>0</v>
      </c>
      <c r="AJ227" s="10">
        <v>0</v>
      </c>
      <c r="AK227" s="10">
        <v>0</v>
      </c>
      <c r="AL227" s="10" t="s">
        <v>181</v>
      </c>
      <c r="AM227" s="13">
        <f>AN227+AO227+AP227</f>
        <v>100</v>
      </c>
      <c r="AN227" s="10">
        <v>50</v>
      </c>
      <c r="AO227" s="10">
        <v>0</v>
      </c>
      <c r="AP227" s="10">
        <v>50</v>
      </c>
      <c r="AQ227" s="10" t="s">
        <v>181</v>
      </c>
      <c r="AR227" s="13">
        <f>AS227+AT227+AU227</f>
        <v>150</v>
      </c>
      <c r="AS227" s="10">
        <v>50</v>
      </c>
      <c r="AT227" s="10">
        <v>50</v>
      </c>
      <c r="AU227" s="10">
        <v>50</v>
      </c>
      <c r="AV227" s="10" t="s">
        <v>181</v>
      </c>
      <c r="AW227" s="13">
        <f>AX227+AY227+AZ227</f>
        <v>190</v>
      </c>
      <c r="AX227" s="10">
        <v>50</v>
      </c>
      <c r="AY227" s="10">
        <v>70</v>
      </c>
      <c r="AZ227" s="10">
        <v>70</v>
      </c>
      <c r="BA227" s="10" t="s">
        <v>181</v>
      </c>
      <c r="BB227" s="13">
        <f>BC227+BD227+BE227</f>
        <v>190</v>
      </c>
      <c r="BC227" s="10">
        <v>50</v>
      </c>
      <c r="BD227" s="10">
        <v>70</v>
      </c>
      <c r="BE227" s="10">
        <v>70</v>
      </c>
      <c r="BF227" s="11" t="s">
        <v>1050</v>
      </c>
      <c r="BG227" s="11" t="s">
        <v>79</v>
      </c>
      <c r="BH227" s="10" t="s">
        <v>80</v>
      </c>
      <c r="BI227" s="10"/>
      <c r="BJ227" s="59" t="s">
        <v>118</v>
      </c>
      <c r="BK227" s="10" t="s">
        <v>954</v>
      </c>
      <c r="BL227" s="10" t="s">
        <v>953</v>
      </c>
    </row>
    <row r="228" s="2" customFormat="1" ht="82" customHeight="1" spans="1:64">
      <c r="A228" s="9" t="s">
        <v>1051</v>
      </c>
      <c r="B228" s="16" t="s">
        <v>1052</v>
      </c>
      <c r="C228" s="16"/>
      <c r="D228" s="16"/>
      <c r="E228" s="16"/>
      <c r="F228" s="16"/>
      <c r="G228" s="16"/>
      <c r="H228" s="32"/>
      <c r="I228" s="32"/>
      <c r="J228" s="13" t="str">
        <f t="shared" ref="J228:N228" si="374">J229</f>
        <v>待定</v>
      </c>
      <c r="K228" s="13">
        <f>K229</f>
        <v>0</v>
      </c>
      <c r="L228" s="13">
        <f>L229</f>
        <v>0</v>
      </c>
      <c r="M228" s="13" t="str">
        <f>M229</f>
        <v>待定</v>
      </c>
      <c r="N228" s="13">
        <f>N229</f>
        <v>0</v>
      </c>
      <c r="O228" s="44">
        <v>0.14</v>
      </c>
      <c r="P228" s="13">
        <f t="shared" ref="P228:AK228" si="375">P229</f>
        <v>3474</v>
      </c>
      <c r="Q228" s="13">
        <f>Q229</f>
        <v>1361</v>
      </c>
      <c r="R228" s="13">
        <f>R229</f>
        <v>0</v>
      </c>
      <c r="S228" s="13">
        <f>S229</f>
        <v>0</v>
      </c>
      <c r="T228" s="13">
        <f>T229</f>
        <v>1361</v>
      </c>
      <c r="U228" s="13">
        <f>U229</f>
        <v>0</v>
      </c>
      <c r="V228" s="13">
        <f>V229</f>
        <v>1361</v>
      </c>
      <c r="W228" s="13">
        <f>W229</f>
        <v>0</v>
      </c>
      <c r="X228" s="13">
        <f>X229</f>
        <v>0</v>
      </c>
      <c r="Y228" s="13">
        <f>Y229</f>
        <v>1361</v>
      </c>
      <c r="Z228" s="13">
        <f>Z229</f>
        <v>0</v>
      </c>
      <c r="AA228" s="13">
        <f>AA229</f>
        <v>5000</v>
      </c>
      <c r="AB228" s="13">
        <f>AB229</f>
        <v>0</v>
      </c>
      <c r="AC228" s="13">
        <f>AC229</f>
        <v>0</v>
      </c>
      <c r="AD228" s="13">
        <f>AD229</f>
        <v>0</v>
      </c>
      <c r="AE228" s="13">
        <f>AE229</f>
        <v>0</v>
      </c>
      <c r="AF228" s="13">
        <f>AF229</f>
        <v>0</v>
      </c>
      <c r="AG228" s="13">
        <f>AG229</f>
        <v>5000</v>
      </c>
      <c r="AH228" s="13">
        <f>AH229</f>
        <v>5000</v>
      </c>
      <c r="AI228" s="13">
        <f>AI229</f>
        <v>0</v>
      </c>
      <c r="AJ228" s="13">
        <f>AJ229</f>
        <v>0</v>
      </c>
      <c r="AK228" s="13">
        <f>AK229</f>
        <v>0</v>
      </c>
      <c r="AL228" s="13" t="str">
        <f t="shared" ref="AL228:BE228" si="376">AL229</f>
        <v>路基施工</v>
      </c>
      <c r="AM228" s="13">
        <f>AM229</f>
        <v>540</v>
      </c>
      <c r="AN228" s="13">
        <f>AN229</f>
        <v>200</v>
      </c>
      <c r="AO228" s="13">
        <f>AO229</f>
        <v>0</v>
      </c>
      <c r="AP228" s="13">
        <f>AP229</f>
        <v>340</v>
      </c>
      <c r="AQ228" s="13" t="str">
        <f>AQ229</f>
        <v>路基施工</v>
      </c>
      <c r="AR228" s="13">
        <f>AR229</f>
        <v>1100</v>
      </c>
      <c r="AS228" s="13">
        <f>AS229</f>
        <v>350</v>
      </c>
      <c r="AT228" s="13">
        <f>AT229</f>
        <v>350</v>
      </c>
      <c r="AU228" s="13">
        <f>AU229</f>
        <v>400</v>
      </c>
      <c r="AV228" s="13" t="str">
        <f>AV229</f>
        <v>路基施工</v>
      </c>
      <c r="AW228" s="13">
        <f>AW229</f>
        <v>1500</v>
      </c>
      <c r="AX228" s="13">
        <f>AX229</f>
        <v>500</v>
      </c>
      <c r="AY228" s="13">
        <f>AY229</f>
        <v>500</v>
      </c>
      <c r="AZ228" s="13">
        <f>AZ229</f>
        <v>500</v>
      </c>
      <c r="BA228" s="13" t="str">
        <f>BA229</f>
        <v>完成全部工程施工</v>
      </c>
      <c r="BB228" s="13">
        <f>BB229</f>
        <v>1860</v>
      </c>
      <c r="BC228" s="13">
        <f>BC229</f>
        <v>500</v>
      </c>
      <c r="BD228" s="13">
        <f>BD229</f>
        <v>500</v>
      </c>
      <c r="BE228" s="13">
        <f>BE229</f>
        <v>860</v>
      </c>
      <c r="BF228" s="11"/>
      <c r="BG228" s="11"/>
      <c r="BH228" s="17"/>
      <c r="BI228" s="17"/>
      <c r="BJ228" s="59"/>
      <c r="BK228" s="88"/>
      <c r="BL228" s="88"/>
    </row>
    <row r="229" s="2" customFormat="1" ht="180" customHeight="1" spans="1:64">
      <c r="A229" s="9">
        <v>153</v>
      </c>
      <c r="B229" s="10" t="s">
        <v>1053</v>
      </c>
      <c r="C229" s="10" t="s">
        <v>1054</v>
      </c>
      <c r="D229" s="10" t="s">
        <v>1055</v>
      </c>
      <c r="E229" s="16" t="s">
        <v>1056</v>
      </c>
      <c r="F229" s="10" t="s">
        <v>1057</v>
      </c>
      <c r="G229" s="10" t="s">
        <v>73</v>
      </c>
      <c r="H229" s="9" t="s">
        <v>85</v>
      </c>
      <c r="I229" s="9" t="s">
        <v>514</v>
      </c>
      <c r="J229" s="13" t="s">
        <v>1058</v>
      </c>
      <c r="K229" s="17">
        <v>0</v>
      </c>
      <c r="L229" s="17">
        <v>0</v>
      </c>
      <c r="M229" s="17" t="s">
        <v>1058</v>
      </c>
      <c r="N229" s="17">
        <v>0</v>
      </c>
      <c r="O229" s="44">
        <v>0.14</v>
      </c>
      <c r="P229" s="17">
        <v>3474</v>
      </c>
      <c r="Q229" s="13">
        <f>R229+S229+T229+U229</f>
        <v>1361</v>
      </c>
      <c r="R229" s="17">
        <v>0</v>
      </c>
      <c r="S229" s="17">
        <v>0</v>
      </c>
      <c r="T229" s="17">
        <v>1361</v>
      </c>
      <c r="U229" s="17">
        <v>0</v>
      </c>
      <c r="V229" s="13">
        <f>W229+X229+Y229+Z229</f>
        <v>1361</v>
      </c>
      <c r="W229" s="17">
        <v>0</v>
      </c>
      <c r="X229" s="17">
        <v>0</v>
      </c>
      <c r="Y229" s="17">
        <v>1361</v>
      </c>
      <c r="Z229" s="17">
        <v>0</v>
      </c>
      <c r="AA229" s="13">
        <f>AB229+AC229+AD229+AG229+AJ229+AK229</f>
        <v>5000</v>
      </c>
      <c r="AB229" s="10">
        <v>0</v>
      </c>
      <c r="AC229" s="10">
        <v>0</v>
      </c>
      <c r="AD229" s="13">
        <f>AE229+AF229</f>
        <v>0</v>
      </c>
      <c r="AE229" s="10">
        <v>0</v>
      </c>
      <c r="AF229" s="10">
        <v>0</v>
      </c>
      <c r="AG229" s="13">
        <f>AH229+AI229</f>
        <v>5000</v>
      </c>
      <c r="AH229" s="10">
        <v>5000</v>
      </c>
      <c r="AI229" s="10">
        <v>0</v>
      </c>
      <c r="AJ229" s="10">
        <v>0</v>
      </c>
      <c r="AK229" s="10">
        <v>0</v>
      </c>
      <c r="AL229" s="10" t="s">
        <v>769</v>
      </c>
      <c r="AM229" s="13">
        <f>AN229+AO229+AP229</f>
        <v>540</v>
      </c>
      <c r="AN229" s="10">
        <v>200</v>
      </c>
      <c r="AO229" s="10">
        <v>0</v>
      </c>
      <c r="AP229" s="10">
        <v>340</v>
      </c>
      <c r="AQ229" s="10" t="s">
        <v>769</v>
      </c>
      <c r="AR229" s="13">
        <f>AS229+AT229+AU229</f>
        <v>1100</v>
      </c>
      <c r="AS229" s="10">
        <v>350</v>
      </c>
      <c r="AT229" s="10">
        <v>350</v>
      </c>
      <c r="AU229" s="10">
        <v>400</v>
      </c>
      <c r="AV229" s="10" t="s">
        <v>769</v>
      </c>
      <c r="AW229" s="13">
        <f>AX229+AY229+AZ229</f>
        <v>1500</v>
      </c>
      <c r="AX229" s="10">
        <v>500</v>
      </c>
      <c r="AY229" s="10">
        <v>500</v>
      </c>
      <c r="AZ229" s="10">
        <v>500</v>
      </c>
      <c r="BA229" s="10" t="s">
        <v>1059</v>
      </c>
      <c r="BB229" s="13">
        <f>BC229+BD229+BE229</f>
        <v>1860</v>
      </c>
      <c r="BC229" s="10">
        <v>500</v>
      </c>
      <c r="BD229" s="10">
        <v>500</v>
      </c>
      <c r="BE229" s="10">
        <v>860</v>
      </c>
      <c r="BF229" s="11" t="s">
        <v>1060</v>
      </c>
      <c r="BG229" s="20" t="s">
        <v>79</v>
      </c>
      <c r="BH229" s="10" t="s">
        <v>80</v>
      </c>
      <c r="BI229" s="10"/>
      <c r="BJ229" s="59" t="s">
        <v>1061</v>
      </c>
      <c r="BK229" s="10" t="s">
        <v>1055</v>
      </c>
      <c r="BL229" s="10" t="s">
        <v>1054</v>
      </c>
    </row>
    <row r="230" ht="125" customHeight="1"/>
    <row r="231" ht="125" customHeight="1"/>
    <row r="232" ht="125" customHeight="1"/>
    <row r="233" ht="125" customHeight="1"/>
    <row r="234" ht="125" customHeight="1"/>
    <row r="235" ht="125" customHeight="1"/>
    <row r="236" ht="125" customHeight="1"/>
    <row r="237" ht="125" customHeight="1"/>
    <row r="238" ht="125" customHeight="1"/>
    <row r="239" ht="125" customHeight="1"/>
    <row r="240" ht="125" customHeight="1"/>
  </sheetData>
  <mergeCells count="143">
    <mergeCell ref="A1:C1"/>
    <mergeCell ref="A2:BI2"/>
    <mergeCell ref="AB3:AK3"/>
    <mergeCell ref="BF3:BG3"/>
    <mergeCell ref="K4:N4"/>
    <mergeCell ref="R4:U4"/>
    <mergeCell ref="W4:Z4"/>
    <mergeCell ref="AB4:AK4"/>
    <mergeCell ref="AL4:AP4"/>
    <mergeCell ref="AQ4:AU4"/>
    <mergeCell ref="AV4:AZ4"/>
    <mergeCell ref="BA4:BE4"/>
    <mergeCell ref="AD5:AF5"/>
    <mergeCell ref="AG5:AI5"/>
    <mergeCell ref="B7:G7"/>
    <mergeCell ref="B8:G8"/>
    <mergeCell ref="B9:G9"/>
    <mergeCell ref="B10:G10"/>
    <mergeCell ref="B15:G15"/>
    <mergeCell ref="B17:G17"/>
    <mergeCell ref="B19:G19"/>
    <mergeCell ref="B21:G21"/>
    <mergeCell ref="B28:G28"/>
    <mergeCell ref="B29:G29"/>
    <mergeCell ref="B32:G32"/>
    <mergeCell ref="B34:G34"/>
    <mergeCell ref="B36:G36"/>
    <mergeCell ref="B38:G38"/>
    <mergeCell ref="B39:G39"/>
    <mergeCell ref="B41:G41"/>
    <mergeCell ref="B45:G45"/>
    <mergeCell ref="B46:G46"/>
    <mergeCell ref="B49:G49"/>
    <mergeCell ref="B51:G51"/>
    <mergeCell ref="B52:G52"/>
    <mergeCell ref="B61:G61"/>
    <mergeCell ref="B66:G66"/>
    <mergeCell ref="B68:G68"/>
    <mergeCell ref="B69:G69"/>
    <mergeCell ref="B71:G71"/>
    <mergeCell ref="B75:G75"/>
    <mergeCell ref="B76:G76"/>
    <mergeCell ref="B82:G82"/>
    <mergeCell ref="B86:G86"/>
    <mergeCell ref="B88:G88"/>
    <mergeCell ref="B89:G89"/>
    <mergeCell ref="B91:G91"/>
    <mergeCell ref="B93:G93"/>
    <mergeCell ref="B94:G94"/>
    <mergeCell ref="B97:G97"/>
    <mergeCell ref="B100:G100"/>
    <mergeCell ref="B101:G101"/>
    <mergeCell ref="B103:G103"/>
    <mergeCell ref="B119:G119"/>
    <mergeCell ref="B120:G120"/>
    <mergeCell ref="B123:G123"/>
    <mergeCell ref="B130:G130"/>
    <mergeCell ref="B133:G133"/>
    <mergeCell ref="B136:G136"/>
    <mergeCell ref="B139:G139"/>
    <mergeCell ref="B141:G141"/>
    <mergeCell ref="B142:G142"/>
    <mergeCell ref="B145:G145"/>
    <mergeCell ref="B147:G147"/>
    <mergeCell ref="B151:G151"/>
    <mergeCell ref="B154:G154"/>
    <mergeCell ref="B159:G159"/>
    <mergeCell ref="B160:G160"/>
    <mergeCell ref="B163:G163"/>
    <mergeCell ref="B168:G168"/>
    <mergeCell ref="B173:G173"/>
    <mergeCell ref="B179:G179"/>
    <mergeCell ref="B181:G181"/>
    <mergeCell ref="B184:G184"/>
    <mergeCell ref="B185:G185"/>
    <mergeCell ref="B187:G187"/>
    <mergeCell ref="B189:G189"/>
    <mergeCell ref="B191:G191"/>
    <mergeCell ref="B192:G192"/>
    <mergeCell ref="B196:G196"/>
    <mergeCell ref="B201:G201"/>
    <mergeCell ref="B202:G202"/>
    <mergeCell ref="B213:G213"/>
    <mergeCell ref="B228:G228"/>
    <mergeCell ref="A4:A6"/>
    <mergeCell ref="B4:B6"/>
    <mergeCell ref="C4:C6"/>
    <mergeCell ref="D4:D6"/>
    <mergeCell ref="E4:E6"/>
    <mergeCell ref="F4:F6"/>
    <mergeCell ref="G4:G6"/>
    <mergeCell ref="H4:H6"/>
    <mergeCell ref="I4:I6"/>
    <mergeCell ref="J4:J6"/>
    <mergeCell ref="K5:K6"/>
    <mergeCell ref="L5:L6"/>
    <mergeCell ref="M5:M6"/>
    <mergeCell ref="N5:N6"/>
    <mergeCell ref="O4:O6"/>
    <mergeCell ref="P4:P6"/>
    <mergeCell ref="Q4:Q6"/>
    <mergeCell ref="R5:R6"/>
    <mergeCell ref="S5:S6"/>
    <mergeCell ref="T5:T6"/>
    <mergeCell ref="U5:U6"/>
    <mergeCell ref="V4:V6"/>
    <mergeCell ref="W5:W6"/>
    <mergeCell ref="X5:X6"/>
    <mergeCell ref="Y5:Y6"/>
    <mergeCell ref="Z5:Z6"/>
    <mergeCell ref="AA4:AA6"/>
    <mergeCell ref="AB5:AB6"/>
    <mergeCell ref="AC5:AC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4:BF6"/>
    <mergeCell ref="BG4:BG6"/>
    <mergeCell ref="BH4:BH6"/>
    <mergeCell ref="BI4:BI6"/>
    <mergeCell ref="BJ4:BJ6"/>
    <mergeCell ref="BK4:BK6"/>
    <mergeCell ref="BL4:BL6"/>
    <mergeCell ref="BM4:BM6"/>
  </mergeCells>
  <dataValidations count="1">
    <dataValidation allowBlank="1" showInputMessage="1" showErrorMessage="1" sqref="BH129 BH190 BI190 G22:G23 BH124:BH125 BH131:BH132 BI124:BI126 BI131:BI132"/>
  </dataValidations>
  <pageMargins left="0.393055555555556" right="0.393055555555556" top="0.471527777777778" bottom="0.471527777777778" header="0.235416666666667" footer="0.235416666666667"/>
  <pageSetup paperSize="8" scale="34" orientation="landscape" horizontalDpi="600"/>
  <headerFooter>
    <oddFooter>&amp;C&amp;20第 &amp;P 页，共 &amp;N 页</oddFooter>
  </headerFooter>
  <rowBreaks count="1" manualBreakCount="1">
    <brk id="229" max="16383"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tabColor indexed="51"/>
  </sheetPr>
  <dimension ref="A1:N59"/>
  <sheetViews>
    <sheetView view="pageBreakPreview" zoomScale="40" zoomScaleNormal="37" zoomScaleSheetLayoutView="40" workbookViewId="0">
      <pane xSplit="12" ySplit="5" topLeftCell="M6" activePane="bottomRight" state="frozen"/>
      <selection/>
      <selection pane="topRight"/>
      <selection pane="bottomLeft"/>
      <selection pane="bottomRight" activeCell="E4" sqref="E4:E5"/>
    </sheetView>
  </sheetViews>
  <sheetFormatPr defaultColWidth="9" defaultRowHeight="27"/>
  <cols>
    <col min="1" max="1" width="14.9916666666667" style="4" customWidth="1"/>
    <col min="2" max="2" width="36.5583333333333" style="2" customWidth="1"/>
    <col min="3" max="3" width="28.9416666666667" style="2" customWidth="1"/>
    <col min="4" max="4" width="18.55" style="2" customWidth="1"/>
    <col min="5" max="5" width="155.616666666667" style="5" customWidth="1"/>
    <col min="6" max="6" width="22.5833333333333" style="2" customWidth="1"/>
    <col min="7" max="11" width="19.75" style="2" customWidth="1"/>
    <col min="12" max="12" width="60.3166666666667" style="5" customWidth="1"/>
    <col min="13" max="13" width="17.1833333333333" style="5" customWidth="1"/>
    <col min="14" max="14" width="13.75" style="2" hidden="1" customWidth="1"/>
    <col min="15" max="16384" width="9" style="2"/>
  </cols>
  <sheetData>
    <row r="1" ht="50" customHeight="1" spans="1:3">
      <c r="A1" s="6" t="s">
        <v>1062</v>
      </c>
      <c r="B1" s="6"/>
      <c r="C1" s="7"/>
    </row>
    <row r="2" s="1" customFormat="1" ht="65" customHeight="1" spans="1:14">
      <c r="A2" s="1" t="s">
        <v>1063</v>
      </c>
      <c r="E2" s="8"/>
      <c r="M2" s="8"/>
      <c r="N2" s="23"/>
    </row>
    <row r="3" s="2" customFormat="1" ht="43" customHeight="1" spans="1:14">
      <c r="A3" s="4"/>
      <c r="E3" s="5"/>
      <c r="L3" s="24" t="s">
        <v>2</v>
      </c>
      <c r="M3" s="5"/>
      <c r="N3" s="24"/>
    </row>
    <row r="4" s="2" customFormat="1" ht="46" customHeight="1" spans="1:14">
      <c r="A4" s="9" t="s">
        <v>3</v>
      </c>
      <c r="B4" s="10" t="s">
        <v>4</v>
      </c>
      <c r="C4" s="10" t="s">
        <v>5</v>
      </c>
      <c r="D4" s="9" t="s">
        <v>6</v>
      </c>
      <c r="E4" s="10" t="s">
        <v>7</v>
      </c>
      <c r="F4" s="10" t="s">
        <v>8</v>
      </c>
      <c r="G4" s="10" t="s">
        <v>12</v>
      </c>
      <c r="H4" s="10" t="s">
        <v>13</v>
      </c>
      <c r="I4" s="10"/>
      <c r="J4" s="10"/>
      <c r="K4" s="10"/>
      <c r="L4" s="10" t="s">
        <v>26</v>
      </c>
      <c r="M4" s="10" t="s">
        <v>29</v>
      </c>
      <c r="N4" s="25" t="s">
        <v>30</v>
      </c>
    </row>
    <row r="5" s="2" customFormat="1" ht="59" customHeight="1" spans="1:14">
      <c r="A5" s="9"/>
      <c r="B5" s="10"/>
      <c r="C5" s="10"/>
      <c r="D5" s="9"/>
      <c r="E5" s="10"/>
      <c r="F5" s="10"/>
      <c r="G5" s="10"/>
      <c r="H5" s="10" t="s">
        <v>34</v>
      </c>
      <c r="I5" s="10" t="s">
        <v>35</v>
      </c>
      <c r="J5" s="10" t="s">
        <v>36</v>
      </c>
      <c r="K5" s="10" t="s">
        <v>37</v>
      </c>
      <c r="L5" s="10"/>
      <c r="M5" s="10"/>
      <c r="N5" s="26"/>
    </row>
    <row r="6" s="2" customFormat="1" ht="68" customHeight="1" spans="1:14">
      <c r="A6" s="9"/>
      <c r="B6" s="10" t="s">
        <v>1064</v>
      </c>
      <c r="C6" s="10"/>
      <c r="D6" s="10"/>
      <c r="E6" s="11"/>
      <c r="F6" s="10"/>
      <c r="G6" s="12">
        <f t="shared" ref="G6:K6" si="0">G7+G9+G11+G14+G16+G20+G22+G34+G41+G43+G45+G48+G50+G52</f>
        <v>301508</v>
      </c>
      <c r="H6" s="12">
        <f>H7+H9+H11+H14+H16+H20+H22+H34+H41+H43+H45+H48+H50+H52</f>
        <v>33124</v>
      </c>
      <c r="I6" s="12">
        <f>I7+I9+I11+I14+I16+I20+I22+I34+I41+I43+I45+I48+I50+I52</f>
        <v>10036</v>
      </c>
      <c r="J6" s="12">
        <f>J7+J9+J11+J14+J16+J20+J22+J34+J41+J43+J45+J48+J50+J52</f>
        <v>253874</v>
      </c>
      <c r="K6" s="12">
        <f>K7+K9+K11+K14+K16+K20+K22+K34+K41+K43+K45+K48+K50+K52</f>
        <v>4474</v>
      </c>
      <c r="L6" s="13"/>
      <c r="M6" s="11"/>
      <c r="N6" s="10"/>
    </row>
    <row r="7" s="2" customFormat="1" ht="68" customHeight="1" spans="1:14">
      <c r="A7" s="9" t="s">
        <v>66</v>
      </c>
      <c r="B7" s="11" t="s">
        <v>1065</v>
      </c>
      <c r="C7" s="11"/>
      <c r="D7" s="11"/>
      <c r="E7" s="11"/>
      <c r="F7" s="10"/>
      <c r="G7" s="13">
        <f t="shared" ref="G7:K7" si="1">G8</f>
        <v>30000</v>
      </c>
      <c r="H7" s="13">
        <f>H8</f>
        <v>0</v>
      </c>
      <c r="I7" s="13">
        <f>I8</f>
        <v>0</v>
      </c>
      <c r="J7" s="13">
        <f>J8</f>
        <v>30000</v>
      </c>
      <c r="K7" s="13">
        <f>K8</f>
        <v>0</v>
      </c>
      <c r="L7" s="11"/>
      <c r="M7" s="11"/>
      <c r="N7" s="10"/>
    </row>
    <row r="8" s="2" customFormat="1" ht="123" customHeight="1" spans="1:14">
      <c r="A8" s="9">
        <v>1</v>
      </c>
      <c r="B8" s="14" t="s">
        <v>1066</v>
      </c>
      <c r="C8" s="14" t="s">
        <v>100</v>
      </c>
      <c r="D8" s="14" t="s">
        <v>101</v>
      </c>
      <c r="E8" s="15" t="s">
        <v>1067</v>
      </c>
      <c r="F8" s="14" t="s">
        <v>72</v>
      </c>
      <c r="G8" s="13">
        <f t="shared" ref="G8:G12" si="2">H8+I8+J8+K8</f>
        <v>30000</v>
      </c>
      <c r="H8" s="14">
        <v>0</v>
      </c>
      <c r="I8" s="14">
        <v>0</v>
      </c>
      <c r="J8" s="14">
        <v>30000</v>
      </c>
      <c r="K8" s="14">
        <v>0</v>
      </c>
      <c r="L8" s="27" t="s">
        <v>1068</v>
      </c>
      <c r="M8" s="27"/>
      <c r="N8" s="14" t="s">
        <v>142</v>
      </c>
    </row>
    <row r="9" s="2" customFormat="1" ht="68" customHeight="1" spans="1:14">
      <c r="A9" s="9" t="s">
        <v>97</v>
      </c>
      <c r="B9" s="11" t="s">
        <v>1069</v>
      </c>
      <c r="C9" s="11"/>
      <c r="D9" s="11"/>
      <c r="E9" s="11"/>
      <c r="F9" s="10"/>
      <c r="G9" s="13">
        <f t="shared" ref="G9:K9" si="3">G10</f>
        <v>557</v>
      </c>
      <c r="H9" s="13">
        <f>H10</f>
        <v>0</v>
      </c>
      <c r="I9" s="13">
        <f>I10</f>
        <v>0</v>
      </c>
      <c r="J9" s="13">
        <f>J10</f>
        <v>557</v>
      </c>
      <c r="K9" s="13">
        <f>K10</f>
        <v>0</v>
      </c>
      <c r="L9" s="11"/>
      <c r="M9" s="27"/>
      <c r="N9" s="10"/>
    </row>
    <row r="10" s="2" customFormat="1" ht="121" customHeight="1" spans="1:14">
      <c r="A10" s="9">
        <v>2</v>
      </c>
      <c r="B10" s="11" t="s">
        <v>1070</v>
      </c>
      <c r="C10" s="11" t="s">
        <v>1071</v>
      </c>
      <c r="D10" s="10" t="s">
        <v>1072</v>
      </c>
      <c r="E10" s="16" t="s">
        <v>1073</v>
      </c>
      <c r="F10" s="10" t="s">
        <v>1074</v>
      </c>
      <c r="G10" s="13">
        <f>H10+I10+J10+K10</f>
        <v>557</v>
      </c>
      <c r="H10" s="13">
        <v>0</v>
      </c>
      <c r="I10" s="13">
        <v>0</v>
      </c>
      <c r="J10" s="13">
        <v>557</v>
      </c>
      <c r="K10" s="13">
        <v>0</v>
      </c>
      <c r="L10" s="11" t="s">
        <v>445</v>
      </c>
      <c r="M10" s="27"/>
      <c r="N10" s="10" t="s">
        <v>1075</v>
      </c>
    </row>
    <row r="11" s="2" customFormat="1" ht="67" customHeight="1" spans="1:14">
      <c r="A11" s="10" t="s">
        <v>108</v>
      </c>
      <c r="B11" s="11" t="s">
        <v>1076</v>
      </c>
      <c r="C11" s="11"/>
      <c r="D11" s="11"/>
      <c r="E11" s="11"/>
      <c r="F11" s="10"/>
      <c r="G11" s="17">
        <f t="shared" ref="G11:K11" si="4">G12+G13</f>
        <v>35204</v>
      </c>
      <c r="H11" s="17">
        <f>H12+H13</f>
        <v>0</v>
      </c>
      <c r="I11" s="17">
        <f>I12+I13</f>
        <v>3800</v>
      </c>
      <c r="J11" s="17">
        <f>J12+J13</f>
        <v>31404</v>
      </c>
      <c r="K11" s="17">
        <f>K12+K13</f>
        <v>0</v>
      </c>
      <c r="L11" s="11"/>
      <c r="M11" s="11"/>
      <c r="N11" s="10"/>
    </row>
    <row r="12" s="2" customFormat="1" ht="65" customHeight="1" spans="1:14">
      <c r="A12" s="9">
        <v>3</v>
      </c>
      <c r="B12" s="10" t="s">
        <v>1077</v>
      </c>
      <c r="C12" s="10" t="s">
        <v>199</v>
      </c>
      <c r="D12" s="10" t="s">
        <v>200</v>
      </c>
      <c r="E12" s="11" t="s">
        <v>1078</v>
      </c>
      <c r="F12" s="10" t="s">
        <v>72</v>
      </c>
      <c r="G12" s="13">
        <f t="shared" ref="G12:G15" si="5">H12+I12+J12+K12</f>
        <v>3800</v>
      </c>
      <c r="H12" s="17">
        <v>0</v>
      </c>
      <c r="I12" s="17">
        <v>3800</v>
      </c>
      <c r="J12" s="17">
        <v>0</v>
      </c>
      <c r="K12" s="17">
        <v>0</v>
      </c>
      <c r="L12" s="11" t="s">
        <v>1079</v>
      </c>
      <c r="M12" s="11"/>
      <c r="N12" s="10" t="s">
        <v>87</v>
      </c>
    </row>
    <row r="13" s="2" customFormat="1" ht="103" customHeight="1" spans="1:14">
      <c r="A13" s="9">
        <v>4</v>
      </c>
      <c r="B13" s="10" t="s">
        <v>1080</v>
      </c>
      <c r="C13" s="10" t="s">
        <v>199</v>
      </c>
      <c r="D13" s="10" t="s">
        <v>200</v>
      </c>
      <c r="E13" s="16" t="s">
        <v>1081</v>
      </c>
      <c r="F13" s="10" t="s">
        <v>1082</v>
      </c>
      <c r="G13" s="13">
        <f>H13+I13+J13+K13</f>
        <v>31404</v>
      </c>
      <c r="H13" s="17">
        <v>0</v>
      </c>
      <c r="I13" s="17">
        <v>0</v>
      </c>
      <c r="J13" s="17">
        <v>31404</v>
      </c>
      <c r="K13" s="17">
        <v>0</v>
      </c>
      <c r="L13" s="11" t="s">
        <v>1083</v>
      </c>
      <c r="M13" s="11"/>
      <c r="N13" s="10"/>
    </row>
    <row r="14" s="2" customFormat="1" ht="68" customHeight="1" spans="1:14">
      <c r="A14" s="9" t="s">
        <v>119</v>
      </c>
      <c r="B14" s="11" t="s">
        <v>1084</v>
      </c>
      <c r="C14" s="11"/>
      <c r="D14" s="11"/>
      <c r="E14" s="11"/>
      <c r="F14" s="10"/>
      <c r="G14" s="13">
        <f t="shared" ref="G14:K14" si="6">G15</f>
        <v>1000</v>
      </c>
      <c r="H14" s="13">
        <f>H15</f>
        <v>0</v>
      </c>
      <c r="I14" s="13">
        <f>I15</f>
        <v>0</v>
      </c>
      <c r="J14" s="13">
        <f>J15</f>
        <v>1000</v>
      </c>
      <c r="K14" s="13">
        <f>K15</f>
        <v>0</v>
      </c>
      <c r="L14" s="11"/>
      <c r="M14" s="27"/>
      <c r="N14" s="10"/>
    </row>
    <row r="15" s="2" customFormat="1" ht="80" customHeight="1" spans="1:14">
      <c r="A15" s="9">
        <v>5</v>
      </c>
      <c r="B15" s="11" t="s">
        <v>1085</v>
      </c>
      <c r="C15" s="11" t="s">
        <v>173</v>
      </c>
      <c r="D15" s="10" t="s">
        <v>174</v>
      </c>
      <c r="E15" s="11" t="s">
        <v>1086</v>
      </c>
      <c r="F15" s="10" t="s">
        <v>114</v>
      </c>
      <c r="G15" s="13">
        <f>H15+I15+J15+K15</f>
        <v>1000</v>
      </c>
      <c r="H15" s="13">
        <v>0</v>
      </c>
      <c r="I15" s="13">
        <v>0</v>
      </c>
      <c r="J15" s="13">
        <v>1000</v>
      </c>
      <c r="K15" s="13">
        <v>0</v>
      </c>
      <c r="L15" s="11" t="s">
        <v>1087</v>
      </c>
      <c r="M15" s="27"/>
      <c r="N15" s="10" t="s">
        <v>1075</v>
      </c>
    </row>
    <row r="16" s="2" customFormat="1" ht="68" customHeight="1" spans="1:14">
      <c r="A16" s="9" t="s">
        <v>132</v>
      </c>
      <c r="B16" s="11" t="s">
        <v>1088</v>
      </c>
      <c r="C16" s="11"/>
      <c r="D16" s="11"/>
      <c r="E16" s="11"/>
      <c r="F16" s="10"/>
      <c r="G16" s="13">
        <f t="shared" ref="G16:K16" si="7">G17+G18+G19</f>
        <v>3558</v>
      </c>
      <c r="H16" s="13">
        <f>H17+H18+H19</f>
        <v>0</v>
      </c>
      <c r="I16" s="13">
        <f>I17+I18+I19</f>
        <v>0</v>
      </c>
      <c r="J16" s="13">
        <f>J17+J18+J19</f>
        <v>3558</v>
      </c>
      <c r="K16" s="13">
        <f>K17+K18+K19</f>
        <v>0</v>
      </c>
      <c r="L16" s="13"/>
      <c r="M16" s="11"/>
      <c r="N16" s="10"/>
    </row>
    <row r="17" s="2" customFormat="1" ht="90" customHeight="1" spans="1:14">
      <c r="A17" s="9">
        <v>6</v>
      </c>
      <c r="B17" s="14" t="s">
        <v>1089</v>
      </c>
      <c r="C17" s="14" t="s">
        <v>223</v>
      </c>
      <c r="D17" s="14" t="s">
        <v>228</v>
      </c>
      <c r="E17" s="18" t="s">
        <v>1090</v>
      </c>
      <c r="F17" s="14" t="s">
        <v>1091</v>
      </c>
      <c r="G17" s="13">
        <f t="shared" ref="G17:G19" si="8">H17+I17+J17+K17</f>
        <v>1500</v>
      </c>
      <c r="H17" s="14">
        <v>0</v>
      </c>
      <c r="I17" s="14">
        <v>0</v>
      </c>
      <c r="J17" s="14">
        <v>1500</v>
      </c>
      <c r="K17" s="14">
        <v>0</v>
      </c>
      <c r="L17" s="27" t="s">
        <v>451</v>
      </c>
      <c r="M17" s="27"/>
      <c r="N17" s="14"/>
    </row>
    <row r="18" s="2" customFormat="1" ht="90" customHeight="1" spans="1:14">
      <c r="A18" s="9">
        <v>7</v>
      </c>
      <c r="B18" s="14" t="s">
        <v>1092</v>
      </c>
      <c r="C18" s="14" t="s">
        <v>223</v>
      </c>
      <c r="D18" s="14" t="s">
        <v>228</v>
      </c>
      <c r="E18" s="18" t="s">
        <v>1093</v>
      </c>
      <c r="F18" s="14" t="s">
        <v>240</v>
      </c>
      <c r="G18" s="13">
        <f>H18+I18+J18+K18</f>
        <v>751</v>
      </c>
      <c r="H18" s="14">
        <v>0</v>
      </c>
      <c r="I18" s="14">
        <v>0</v>
      </c>
      <c r="J18" s="14">
        <v>751</v>
      </c>
      <c r="K18" s="14">
        <v>0</v>
      </c>
      <c r="L18" s="27" t="s">
        <v>1094</v>
      </c>
      <c r="M18" s="27"/>
      <c r="N18" s="14"/>
    </row>
    <row r="19" s="2" customFormat="1" ht="90" customHeight="1" spans="1:14">
      <c r="A19" s="9">
        <v>8</v>
      </c>
      <c r="B19" s="14" t="s">
        <v>1095</v>
      </c>
      <c r="C19" s="14" t="s">
        <v>223</v>
      </c>
      <c r="D19" s="14" t="s">
        <v>228</v>
      </c>
      <c r="E19" s="18" t="s">
        <v>1096</v>
      </c>
      <c r="F19" s="14" t="s">
        <v>1097</v>
      </c>
      <c r="G19" s="13">
        <f>H19+I19+J19+K19</f>
        <v>1307</v>
      </c>
      <c r="H19" s="14">
        <v>0</v>
      </c>
      <c r="I19" s="14">
        <v>0</v>
      </c>
      <c r="J19" s="14">
        <v>1307</v>
      </c>
      <c r="K19" s="14">
        <v>0</v>
      </c>
      <c r="L19" s="27" t="s">
        <v>1098</v>
      </c>
      <c r="M19" s="27"/>
      <c r="N19" s="14"/>
    </row>
    <row r="20" s="2" customFormat="1" ht="67" customHeight="1" spans="1:14">
      <c r="A20" s="10" t="s">
        <v>169</v>
      </c>
      <c r="B20" s="11" t="s">
        <v>1099</v>
      </c>
      <c r="C20" s="11"/>
      <c r="D20" s="11"/>
      <c r="E20" s="11"/>
      <c r="F20" s="10"/>
      <c r="G20" s="17">
        <f t="shared" ref="G20:K20" si="9">G21</f>
        <v>10007</v>
      </c>
      <c r="H20" s="17">
        <f>H21</f>
        <v>0</v>
      </c>
      <c r="I20" s="17">
        <f>I21</f>
        <v>5000</v>
      </c>
      <c r="J20" s="17">
        <f>J21</f>
        <v>5007</v>
      </c>
      <c r="K20" s="17">
        <f>K21</f>
        <v>0</v>
      </c>
      <c r="L20" s="11"/>
      <c r="M20" s="11"/>
      <c r="N20" s="10"/>
    </row>
    <row r="21" s="2" customFormat="1" ht="143" customHeight="1" spans="1:14">
      <c r="A21" s="9">
        <v>9</v>
      </c>
      <c r="B21" s="10" t="s">
        <v>1100</v>
      </c>
      <c r="C21" s="10" t="s">
        <v>1101</v>
      </c>
      <c r="D21" s="10" t="s">
        <v>1102</v>
      </c>
      <c r="E21" s="16" t="s">
        <v>1103</v>
      </c>
      <c r="F21" s="10" t="s">
        <v>1104</v>
      </c>
      <c r="G21" s="13">
        <f t="shared" ref="G21:G33" si="10">H21+I21+J21+K21</f>
        <v>10007</v>
      </c>
      <c r="H21" s="17">
        <v>0</v>
      </c>
      <c r="I21" s="17">
        <v>5000</v>
      </c>
      <c r="J21" s="17">
        <v>5007</v>
      </c>
      <c r="K21" s="17">
        <v>0</v>
      </c>
      <c r="L21" s="11" t="s">
        <v>451</v>
      </c>
      <c r="M21" s="11"/>
      <c r="N21" s="10" t="s">
        <v>87</v>
      </c>
    </row>
    <row r="22" s="2" customFormat="1" ht="68" customHeight="1" spans="1:14">
      <c r="A22" s="9" t="s">
        <v>196</v>
      </c>
      <c r="B22" s="11" t="s">
        <v>1105</v>
      </c>
      <c r="C22" s="11"/>
      <c r="D22" s="11"/>
      <c r="E22" s="11"/>
      <c r="F22" s="10"/>
      <c r="G22" s="13">
        <f t="shared" ref="G22:K22" si="11">G23+G24+G25+G26+G27+G28+G29+G30+G31+G32+G33</f>
        <v>116977</v>
      </c>
      <c r="H22" s="13">
        <f>H23+H24+H25+H26+H27+H28+H29+H30+H31+H32+H33</f>
        <v>13680</v>
      </c>
      <c r="I22" s="13">
        <f>I23+I24+I25+I26+I27+I28+I29+I30+I31+I32+I33</f>
        <v>800</v>
      </c>
      <c r="J22" s="13">
        <f>J23+J24+J25+J26+J27+J28+J29+J30+J31+J32+J33</f>
        <v>102497</v>
      </c>
      <c r="K22" s="13">
        <f>K23+K24+K25+K26+K27+K28+K29+K30+K31+K32+K33</f>
        <v>0</v>
      </c>
      <c r="L22" s="11"/>
      <c r="M22" s="11"/>
      <c r="N22" s="10"/>
    </row>
    <row r="23" s="2" customFormat="1" ht="91" customHeight="1" spans="1:14">
      <c r="A23" s="9">
        <v>10</v>
      </c>
      <c r="B23" s="10" t="s">
        <v>1106</v>
      </c>
      <c r="C23" s="10" t="s">
        <v>496</v>
      </c>
      <c r="D23" s="10" t="s">
        <v>497</v>
      </c>
      <c r="E23" s="19" t="s">
        <v>1107</v>
      </c>
      <c r="F23" s="10" t="s">
        <v>564</v>
      </c>
      <c r="G23" s="13">
        <f>H23+I23+J23+K23</f>
        <v>22140</v>
      </c>
      <c r="H23" s="17">
        <v>0</v>
      </c>
      <c r="I23" s="17">
        <v>800</v>
      </c>
      <c r="J23" s="17">
        <v>21340</v>
      </c>
      <c r="K23" s="17">
        <v>0</v>
      </c>
      <c r="L23" s="11" t="s">
        <v>1108</v>
      </c>
      <c r="M23" s="11"/>
      <c r="N23" s="10" t="s">
        <v>568</v>
      </c>
    </row>
    <row r="24" s="2" customFormat="1" ht="91" customHeight="1" spans="1:14">
      <c r="A24" s="9">
        <v>11</v>
      </c>
      <c r="B24" s="10" t="s">
        <v>1109</v>
      </c>
      <c r="C24" s="10" t="s">
        <v>496</v>
      </c>
      <c r="D24" s="10" t="s">
        <v>497</v>
      </c>
      <c r="E24" s="19" t="s">
        <v>1110</v>
      </c>
      <c r="F24" s="10" t="s">
        <v>114</v>
      </c>
      <c r="G24" s="13">
        <f>H24+I24+J24+K24</f>
        <v>3959</v>
      </c>
      <c r="H24" s="17">
        <v>0</v>
      </c>
      <c r="I24" s="17">
        <v>0</v>
      </c>
      <c r="J24" s="17">
        <v>3959</v>
      </c>
      <c r="K24" s="17">
        <v>0</v>
      </c>
      <c r="L24" s="11" t="s">
        <v>1111</v>
      </c>
      <c r="M24" s="11"/>
      <c r="N24" s="10" t="s">
        <v>568</v>
      </c>
    </row>
    <row r="25" s="2" customFormat="1" ht="146" customHeight="1" spans="1:14">
      <c r="A25" s="9">
        <v>12</v>
      </c>
      <c r="B25" s="10" t="s">
        <v>1112</v>
      </c>
      <c r="C25" s="10" t="s">
        <v>496</v>
      </c>
      <c r="D25" s="10" t="s">
        <v>497</v>
      </c>
      <c r="E25" s="19" t="s">
        <v>1113</v>
      </c>
      <c r="F25" s="10" t="s">
        <v>72</v>
      </c>
      <c r="G25" s="13">
        <f>H25+I25+J25+K25</f>
        <v>650</v>
      </c>
      <c r="H25" s="17">
        <v>0</v>
      </c>
      <c r="I25" s="17">
        <v>0</v>
      </c>
      <c r="J25" s="17">
        <v>650</v>
      </c>
      <c r="K25" s="17">
        <v>0</v>
      </c>
      <c r="L25" s="11" t="s">
        <v>1114</v>
      </c>
      <c r="M25" s="11"/>
      <c r="N25" s="10"/>
    </row>
    <row r="26" s="2" customFormat="1" ht="275" customHeight="1" spans="1:14">
      <c r="A26" s="9">
        <v>13</v>
      </c>
      <c r="B26" s="10" t="s">
        <v>1115</v>
      </c>
      <c r="C26" s="10" t="s">
        <v>496</v>
      </c>
      <c r="D26" s="10" t="s">
        <v>497</v>
      </c>
      <c r="E26" s="20" t="s">
        <v>1116</v>
      </c>
      <c r="F26" s="10" t="s">
        <v>72</v>
      </c>
      <c r="G26" s="13">
        <f>H26+I26+J26+K26</f>
        <v>6804</v>
      </c>
      <c r="H26" s="17">
        <v>0</v>
      </c>
      <c r="I26" s="17">
        <v>0</v>
      </c>
      <c r="J26" s="17">
        <v>6804</v>
      </c>
      <c r="K26" s="17">
        <v>0</v>
      </c>
      <c r="L26" s="11" t="s">
        <v>1117</v>
      </c>
      <c r="M26" s="11"/>
      <c r="N26" s="10"/>
    </row>
    <row r="27" s="2" customFormat="1" ht="101" customHeight="1" spans="1:14">
      <c r="A27" s="9">
        <v>14</v>
      </c>
      <c r="B27" s="10" t="s">
        <v>1118</v>
      </c>
      <c r="C27" s="10" t="s">
        <v>496</v>
      </c>
      <c r="D27" s="10" t="s">
        <v>497</v>
      </c>
      <c r="E27" s="19" t="s">
        <v>1119</v>
      </c>
      <c r="F27" s="10" t="s">
        <v>72</v>
      </c>
      <c r="G27" s="13">
        <f>H27+I27+J27+K27</f>
        <v>583</v>
      </c>
      <c r="H27" s="17">
        <v>0</v>
      </c>
      <c r="I27" s="17">
        <v>0</v>
      </c>
      <c r="J27" s="17">
        <v>583</v>
      </c>
      <c r="K27" s="17">
        <v>0</v>
      </c>
      <c r="L27" s="11" t="s">
        <v>1120</v>
      </c>
      <c r="M27" s="11"/>
      <c r="N27" s="10"/>
    </row>
    <row r="28" s="2" customFormat="1" ht="101" customHeight="1" spans="1:14">
      <c r="A28" s="9">
        <v>15</v>
      </c>
      <c r="B28" s="10" t="s">
        <v>1121</v>
      </c>
      <c r="C28" s="10" t="s">
        <v>496</v>
      </c>
      <c r="D28" s="10" t="s">
        <v>497</v>
      </c>
      <c r="E28" s="19" t="s">
        <v>1122</v>
      </c>
      <c r="F28" s="10" t="s">
        <v>114</v>
      </c>
      <c r="G28" s="13">
        <f>H28+I28+J28+K28</f>
        <v>512</v>
      </c>
      <c r="H28" s="17">
        <v>0</v>
      </c>
      <c r="I28" s="17">
        <v>0</v>
      </c>
      <c r="J28" s="17">
        <v>512</v>
      </c>
      <c r="K28" s="17">
        <v>0</v>
      </c>
      <c r="L28" s="11" t="s">
        <v>1117</v>
      </c>
      <c r="M28" s="11"/>
      <c r="N28" s="10"/>
    </row>
    <row r="29" s="2" customFormat="1" ht="133" customHeight="1" spans="1:14">
      <c r="A29" s="9">
        <v>16</v>
      </c>
      <c r="B29" s="10" t="s">
        <v>1123</v>
      </c>
      <c r="C29" s="10" t="s">
        <v>496</v>
      </c>
      <c r="D29" s="10" t="s">
        <v>497</v>
      </c>
      <c r="E29" s="19" t="s">
        <v>1124</v>
      </c>
      <c r="F29" s="10" t="s">
        <v>72</v>
      </c>
      <c r="G29" s="13">
        <f>H29+I29+J29+K29</f>
        <v>50</v>
      </c>
      <c r="H29" s="17">
        <v>0</v>
      </c>
      <c r="I29" s="17">
        <v>0</v>
      </c>
      <c r="J29" s="17">
        <v>50</v>
      </c>
      <c r="K29" s="17">
        <v>0</v>
      </c>
      <c r="L29" s="16" t="s">
        <v>1125</v>
      </c>
      <c r="M29" s="11"/>
      <c r="N29" s="10"/>
    </row>
    <row r="30" s="2" customFormat="1" ht="101" customHeight="1" spans="1:14">
      <c r="A30" s="9">
        <v>17</v>
      </c>
      <c r="B30" s="10" t="s">
        <v>1126</v>
      </c>
      <c r="C30" s="10" t="s">
        <v>496</v>
      </c>
      <c r="D30" s="10" t="s">
        <v>497</v>
      </c>
      <c r="E30" s="19" t="s">
        <v>1127</v>
      </c>
      <c r="F30" s="10" t="s">
        <v>114</v>
      </c>
      <c r="G30" s="13">
        <f>H30+I30+J30+K30</f>
        <v>100</v>
      </c>
      <c r="H30" s="17">
        <v>0</v>
      </c>
      <c r="I30" s="17">
        <v>0</v>
      </c>
      <c r="J30" s="17">
        <v>100</v>
      </c>
      <c r="K30" s="17">
        <v>0</v>
      </c>
      <c r="L30" s="11" t="s">
        <v>1128</v>
      </c>
      <c r="M30" s="11"/>
      <c r="N30" s="10"/>
    </row>
    <row r="31" s="2" customFormat="1" ht="95" customHeight="1" spans="1:14">
      <c r="A31" s="9">
        <v>18</v>
      </c>
      <c r="B31" s="10" t="s">
        <v>1129</v>
      </c>
      <c r="C31" s="10" t="s">
        <v>496</v>
      </c>
      <c r="D31" s="10" t="s">
        <v>497</v>
      </c>
      <c r="E31" s="19" t="s">
        <v>1130</v>
      </c>
      <c r="F31" s="10" t="s">
        <v>1131</v>
      </c>
      <c r="G31" s="13">
        <f>H31+I31+J31+K31</f>
        <v>62100</v>
      </c>
      <c r="H31" s="17">
        <v>13680</v>
      </c>
      <c r="I31" s="17">
        <v>0</v>
      </c>
      <c r="J31" s="17">
        <v>48420</v>
      </c>
      <c r="K31" s="17">
        <v>0</v>
      </c>
      <c r="L31" s="11" t="s">
        <v>1114</v>
      </c>
      <c r="M31" s="11"/>
      <c r="N31" s="10"/>
    </row>
    <row r="32" s="2" customFormat="1" ht="294" customHeight="1" spans="1:14">
      <c r="A32" s="9">
        <v>19</v>
      </c>
      <c r="B32" s="10" t="s">
        <v>1132</v>
      </c>
      <c r="C32" s="10" t="s">
        <v>496</v>
      </c>
      <c r="D32" s="10" t="s">
        <v>497</v>
      </c>
      <c r="E32" s="20" t="s">
        <v>1133</v>
      </c>
      <c r="F32" s="10" t="s">
        <v>72</v>
      </c>
      <c r="G32" s="13">
        <f>H32+I32+J32+K32</f>
        <v>13853</v>
      </c>
      <c r="H32" s="17">
        <v>0</v>
      </c>
      <c r="I32" s="17">
        <v>0</v>
      </c>
      <c r="J32" s="17">
        <v>13853</v>
      </c>
      <c r="K32" s="17">
        <v>0</v>
      </c>
      <c r="L32" s="11" t="s">
        <v>1117</v>
      </c>
      <c r="M32" s="11"/>
      <c r="N32" s="10"/>
    </row>
    <row r="33" s="2" customFormat="1" ht="243" customHeight="1" spans="1:14">
      <c r="A33" s="9">
        <v>20</v>
      </c>
      <c r="B33" s="10" t="s">
        <v>1134</v>
      </c>
      <c r="C33" s="10" t="s">
        <v>496</v>
      </c>
      <c r="D33" s="10" t="s">
        <v>497</v>
      </c>
      <c r="E33" s="21" t="s">
        <v>1135</v>
      </c>
      <c r="F33" s="10" t="s">
        <v>72</v>
      </c>
      <c r="G33" s="13">
        <f>H33+I33+J33+K33</f>
        <v>6226</v>
      </c>
      <c r="H33" s="17">
        <v>0</v>
      </c>
      <c r="I33" s="17">
        <v>0</v>
      </c>
      <c r="J33" s="17">
        <v>6226</v>
      </c>
      <c r="K33" s="17">
        <v>0</v>
      </c>
      <c r="L33" s="11" t="s">
        <v>1136</v>
      </c>
      <c r="M33" s="11"/>
      <c r="N33" s="10" t="s">
        <v>1075</v>
      </c>
    </row>
    <row r="34" s="3" customFormat="1" ht="68" customHeight="1" spans="1:14">
      <c r="A34" s="9" t="s">
        <v>210</v>
      </c>
      <c r="B34" s="11" t="s">
        <v>1137</v>
      </c>
      <c r="C34" s="11"/>
      <c r="D34" s="11"/>
      <c r="E34" s="11"/>
      <c r="F34" s="10"/>
      <c r="G34" s="13">
        <f t="shared" ref="G34:K34" si="12">G35+G36+G37+G38+G39+G40</f>
        <v>79932</v>
      </c>
      <c r="H34" s="13">
        <f>H35+H36+H37+H38+H39+H40</f>
        <v>19444</v>
      </c>
      <c r="I34" s="13">
        <f>I35+I36+I37+I38+I39+I40</f>
        <v>436</v>
      </c>
      <c r="J34" s="13">
        <f>J35+J36+J37+J38+J39+J40</f>
        <v>60052</v>
      </c>
      <c r="K34" s="13">
        <f>K35+K36+K37+K38+K39+K40</f>
        <v>0</v>
      </c>
      <c r="L34" s="11"/>
      <c r="M34" s="11"/>
      <c r="N34" s="10"/>
    </row>
    <row r="35" s="3" customFormat="1" ht="126" customHeight="1" spans="1:14">
      <c r="A35" s="10">
        <v>21</v>
      </c>
      <c r="B35" s="10" t="s">
        <v>1138</v>
      </c>
      <c r="C35" s="10" t="s">
        <v>529</v>
      </c>
      <c r="D35" s="10" t="s">
        <v>530</v>
      </c>
      <c r="E35" s="11" t="s">
        <v>1139</v>
      </c>
      <c r="F35" s="10" t="s">
        <v>507</v>
      </c>
      <c r="G35" s="17">
        <f t="shared" ref="G35:G40" si="13">H35+I35+J35+K35</f>
        <v>5900</v>
      </c>
      <c r="H35" s="17">
        <v>5900</v>
      </c>
      <c r="I35" s="17">
        <v>0</v>
      </c>
      <c r="J35" s="17">
        <v>0</v>
      </c>
      <c r="K35" s="17">
        <v>0</v>
      </c>
      <c r="L35" s="10" t="s">
        <v>1140</v>
      </c>
      <c r="M35" s="11"/>
      <c r="N35" s="10" t="s">
        <v>142</v>
      </c>
    </row>
    <row r="36" s="3" customFormat="1" ht="94" customHeight="1" spans="1:14">
      <c r="A36" s="10">
        <v>22</v>
      </c>
      <c r="B36" s="10" t="s">
        <v>1141</v>
      </c>
      <c r="C36" s="10" t="s">
        <v>529</v>
      </c>
      <c r="D36" s="10" t="s">
        <v>530</v>
      </c>
      <c r="E36" s="11" t="s">
        <v>1142</v>
      </c>
      <c r="F36" s="10" t="s">
        <v>564</v>
      </c>
      <c r="G36" s="17">
        <f>H36+I36+J36+K36</f>
        <v>2332</v>
      </c>
      <c r="H36" s="17">
        <v>2332</v>
      </c>
      <c r="I36" s="17">
        <v>0</v>
      </c>
      <c r="J36" s="17">
        <v>0</v>
      </c>
      <c r="K36" s="17">
        <v>0</v>
      </c>
      <c r="L36" s="10" t="s">
        <v>1143</v>
      </c>
      <c r="M36" s="11"/>
      <c r="N36" s="10" t="s">
        <v>87</v>
      </c>
    </row>
    <row r="37" s="3" customFormat="1" ht="112" customHeight="1" spans="1:14">
      <c r="A37" s="10">
        <v>23</v>
      </c>
      <c r="B37" s="10" t="s">
        <v>1144</v>
      </c>
      <c r="C37" s="10" t="s">
        <v>529</v>
      </c>
      <c r="D37" s="10" t="s">
        <v>530</v>
      </c>
      <c r="E37" s="11" t="s">
        <v>1145</v>
      </c>
      <c r="F37" s="10" t="s">
        <v>522</v>
      </c>
      <c r="G37" s="17">
        <f>H37+I37+J37+K37</f>
        <v>4365</v>
      </c>
      <c r="H37" s="17">
        <v>3492</v>
      </c>
      <c r="I37" s="17">
        <v>436</v>
      </c>
      <c r="J37" s="17">
        <v>437</v>
      </c>
      <c r="K37" s="17">
        <v>0</v>
      </c>
      <c r="L37" s="11" t="s">
        <v>1146</v>
      </c>
      <c r="M37" s="11"/>
      <c r="N37" s="10" t="s">
        <v>87</v>
      </c>
    </row>
    <row r="38" s="3" customFormat="1" ht="112" customHeight="1" spans="1:14">
      <c r="A38" s="10">
        <v>24</v>
      </c>
      <c r="B38" s="10" t="s">
        <v>1147</v>
      </c>
      <c r="C38" s="10" t="s">
        <v>529</v>
      </c>
      <c r="D38" s="10" t="s">
        <v>530</v>
      </c>
      <c r="E38" s="11" t="s">
        <v>1148</v>
      </c>
      <c r="F38" s="10" t="s">
        <v>114</v>
      </c>
      <c r="G38" s="17">
        <f>H38+I38+J38+K38</f>
        <v>8500</v>
      </c>
      <c r="H38" s="17">
        <v>7720</v>
      </c>
      <c r="I38" s="17">
        <v>0</v>
      </c>
      <c r="J38" s="17">
        <v>780</v>
      </c>
      <c r="K38" s="17">
        <v>0</v>
      </c>
      <c r="L38" s="11" t="s">
        <v>1149</v>
      </c>
      <c r="M38" s="11"/>
      <c r="N38" s="10" t="s">
        <v>1150</v>
      </c>
    </row>
    <row r="39" s="3" customFormat="1" ht="112" customHeight="1" spans="1:14">
      <c r="A39" s="10">
        <v>25</v>
      </c>
      <c r="B39" s="10" t="s">
        <v>1151</v>
      </c>
      <c r="C39" s="10" t="s">
        <v>529</v>
      </c>
      <c r="D39" s="10" t="s">
        <v>530</v>
      </c>
      <c r="E39" s="11" t="s">
        <v>1152</v>
      </c>
      <c r="F39" s="10" t="s">
        <v>114</v>
      </c>
      <c r="G39" s="17">
        <f>H39+I39+J39+K39</f>
        <v>400</v>
      </c>
      <c r="H39" s="17">
        <v>0</v>
      </c>
      <c r="I39" s="17">
        <v>0</v>
      </c>
      <c r="J39" s="17">
        <v>400</v>
      </c>
      <c r="K39" s="17">
        <v>0</v>
      </c>
      <c r="L39" s="11" t="s">
        <v>1153</v>
      </c>
      <c r="M39" s="11"/>
      <c r="N39" s="10"/>
    </row>
    <row r="40" s="3" customFormat="1" ht="194" customHeight="1" spans="1:14">
      <c r="A40" s="10">
        <v>26</v>
      </c>
      <c r="B40" s="10" t="s">
        <v>1154</v>
      </c>
      <c r="C40" s="10" t="s">
        <v>529</v>
      </c>
      <c r="D40" s="10" t="s">
        <v>530</v>
      </c>
      <c r="E40" s="11" t="s">
        <v>1155</v>
      </c>
      <c r="F40" s="10" t="s">
        <v>1156</v>
      </c>
      <c r="G40" s="17">
        <f>H40+I40+J40+K40</f>
        <v>58435</v>
      </c>
      <c r="H40" s="17">
        <v>0</v>
      </c>
      <c r="I40" s="17">
        <v>0</v>
      </c>
      <c r="J40" s="17">
        <v>58435</v>
      </c>
      <c r="K40" s="17">
        <v>0</v>
      </c>
      <c r="L40" s="11" t="s">
        <v>1157</v>
      </c>
      <c r="M40" s="11"/>
      <c r="N40" s="10"/>
    </row>
    <row r="41" s="3" customFormat="1" ht="68" customHeight="1" spans="1:14">
      <c r="A41" s="9" t="s">
        <v>224</v>
      </c>
      <c r="B41" s="11" t="s">
        <v>1158</v>
      </c>
      <c r="C41" s="11"/>
      <c r="D41" s="11"/>
      <c r="E41" s="11"/>
      <c r="F41" s="10"/>
      <c r="G41" s="17">
        <f>G42</f>
        <v>6261</v>
      </c>
      <c r="H41" s="17">
        <f t="shared" ref="G41:K41" si="14">H42</f>
        <v>0</v>
      </c>
      <c r="I41" s="17">
        <f>I42</f>
        <v>0</v>
      </c>
      <c r="J41" s="17">
        <f>J42</f>
        <v>6261</v>
      </c>
      <c r="K41" s="17">
        <f>K42</f>
        <v>0</v>
      </c>
      <c r="L41" s="11"/>
      <c r="M41" s="11"/>
      <c r="N41" s="10"/>
    </row>
    <row r="42" s="3" customFormat="1" ht="138" customHeight="1" spans="1:14">
      <c r="A42" s="9">
        <v>27</v>
      </c>
      <c r="B42" s="11" t="s">
        <v>1159</v>
      </c>
      <c r="C42" s="11" t="s">
        <v>694</v>
      </c>
      <c r="D42" s="10" t="s">
        <v>695</v>
      </c>
      <c r="E42" s="22" t="s">
        <v>1160</v>
      </c>
      <c r="F42" s="10" t="s">
        <v>72</v>
      </c>
      <c r="G42" s="17">
        <f t="shared" ref="G42:G47" si="15">H42+I42+J42+K42</f>
        <v>6261</v>
      </c>
      <c r="H42" s="13">
        <v>0</v>
      </c>
      <c r="I42" s="13">
        <v>0</v>
      </c>
      <c r="J42" s="13">
        <v>6261</v>
      </c>
      <c r="K42" s="13">
        <v>0</v>
      </c>
      <c r="L42" s="16" t="s">
        <v>1161</v>
      </c>
      <c r="M42" s="11"/>
      <c r="N42" s="10" t="s">
        <v>1075</v>
      </c>
    </row>
    <row r="43" s="3" customFormat="1" ht="68" customHeight="1" spans="1:14">
      <c r="A43" s="9" t="s">
        <v>259</v>
      </c>
      <c r="B43" s="11" t="s">
        <v>1162</v>
      </c>
      <c r="C43" s="11"/>
      <c r="D43" s="11"/>
      <c r="E43" s="11"/>
      <c r="F43" s="10"/>
      <c r="G43" s="13">
        <f>G44</f>
        <v>680</v>
      </c>
      <c r="H43" s="13">
        <f t="shared" ref="G43:K43" si="16">H44</f>
        <v>0</v>
      </c>
      <c r="I43" s="13">
        <f>I44</f>
        <v>0</v>
      </c>
      <c r="J43" s="13">
        <f>J44</f>
        <v>680</v>
      </c>
      <c r="K43" s="13">
        <f>K44</f>
        <v>0</v>
      </c>
      <c r="L43" s="11"/>
      <c r="M43" s="11"/>
      <c r="N43" s="10"/>
    </row>
    <row r="44" s="3" customFormat="1" ht="78" customHeight="1" spans="1:14">
      <c r="A44" s="10">
        <v>28</v>
      </c>
      <c r="B44" s="10" t="s">
        <v>1163</v>
      </c>
      <c r="C44" s="10" t="s">
        <v>735</v>
      </c>
      <c r="D44" s="10" t="s">
        <v>736</v>
      </c>
      <c r="E44" s="11" t="s">
        <v>1164</v>
      </c>
      <c r="F44" s="10" t="s">
        <v>522</v>
      </c>
      <c r="G44" s="13">
        <f>H44+I44+J44+K44</f>
        <v>680</v>
      </c>
      <c r="H44" s="17">
        <v>0</v>
      </c>
      <c r="I44" s="17">
        <v>0</v>
      </c>
      <c r="J44" s="17">
        <v>680</v>
      </c>
      <c r="K44" s="17">
        <v>0</v>
      </c>
      <c r="L44" s="11" t="s">
        <v>451</v>
      </c>
      <c r="M44" s="11"/>
      <c r="N44" s="10" t="s">
        <v>142</v>
      </c>
    </row>
    <row r="45" s="3" customFormat="1" ht="68" customHeight="1" spans="1:14">
      <c r="A45" s="9" t="s">
        <v>283</v>
      </c>
      <c r="B45" s="11" t="s">
        <v>1165</v>
      </c>
      <c r="C45" s="11"/>
      <c r="D45" s="11"/>
      <c r="E45" s="11"/>
      <c r="F45" s="10"/>
      <c r="G45" s="13">
        <f t="shared" ref="G45:K45" si="17">G46+G47</f>
        <v>1936</v>
      </c>
      <c r="H45" s="13">
        <f>H46+H47</f>
        <v>0</v>
      </c>
      <c r="I45" s="13">
        <f>I46+I47</f>
        <v>0</v>
      </c>
      <c r="J45" s="13">
        <f>J46+J47</f>
        <v>1936</v>
      </c>
      <c r="K45" s="13">
        <f>K46+K47</f>
        <v>0</v>
      </c>
      <c r="L45" s="11"/>
      <c r="M45" s="11"/>
      <c r="N45" s="10"/>
    </row>
    <row r="46" s="3" customFormat="1" ht="103" customHeight="1" spans="1:14">
      <c r="A46" s="10">
        <v>29</v>
      </c>
      <c r="B46" s="10" t="s">
        <v>1166</v>
      </c>
      <c r="C46" s="10" t="s">
        <v>791</v>
      </c>
      <c r="D46" s="10" t="s">
        <v>792</v>
      </c>
      <c r="E46" s="11" t="s">
        <v>1167</v>
      </c>
      <c r="F46" s="10" t="s">
        <v>114</v>
      </c>
      <c r="G46" s="13">
        <f>H46+I46+J46+K46</f>
        <v>669</v>
      </c>
      <c r="H46" s="17">
        <v>0</v>
      </c>
      <c r="I46" s="17">
        <v>0</v>
      </c>
      <c r="J46" s="17">
        <v>669</v>
      </c>
      <c r="K46" s="17">
        <v>0</v>
      </c>
      <c r="L46" s="11" t="s">
        <v>799</v>
      </c>
      <c r="M46" s="11"/>
      <c r="N46" s="10"/>
    </row>
    <row r="47" s="3" customFormat="1" ht="103" customHeight="1" spans="1:14">
      <c r="A47" s="10">
        <v>30</v>
      </c>
      <c r="B47" s="10" t="s">
        <v>1168</v>
      </c>
      <c r="C47" s="10" t="s">
        <v>791</v>
      </c>
      <c r="D47" s="10" t="s">
        <v>792</v>
      </c>
      <c r="E47" s="11" t="s">
        <v>1169</v>
      </c>
      <c r="F47" s="10" t="s">
        <v>114</v>
      </c>
      <c r="G47" s="13">
        <f>H47+I47+J47+K47</f>
        <v>1267</v>
      </c>
      <c r="H47" s="17">
        <v>0</v>
      </c>
      <c r="I47" s="17">
        <v>0</v>
      </c>
      <c r="J47" s="17">
        <v>1267</v>
      </c>
      <c r="K47" s="17">
        <v>0</v>
      </c>
      <c r="L47" s="11" t="s">
        <v>799</v>
      </c>
      <c r="M47" s="11"/>
      <c r="N47" s="10"/>
    </row>
    <row r="48" s="2" customFormat="1" ht="67" customHeight="1" spans="1:14">
      <c r="A48" s="10" t="s">
        <v>371</v>
      </c>
      <c r="B48" s="11" t="s">
        <v>1170</v>
      </c>
      <c r="C48" s="11"/>
      <c r="D48" s="11"/>
      <c r="E48" s="11"/>
      <c r="F48" s="10"/>
      <c r="G48" s="17">
        <f t="shared" ref="G48:K48" si="18">G49</f>
        <v>497</v>
      </c>
      <c r="H48" s="17">
        <f>H49</f>
        <v>0</v>
      </c>
      <c r="I48" s="17">
        <f>I49</f>
        <v>0</v>
      </c>
      <c r="J48" s="17">
        <f>J49</f>
        <v>497</v>
      </c>
      <c r="K48" s="17">
        <f>K49</f>
        <v>0</v>
      </c>
      <c r="L48" s="11"/>
      <c r="M48" s="11"/>
      <c r="N48" s="10"/>
    </row>
    <row r="49" s="2" customFormat="1" ht="101" customHeight="1" spans="1:14">
      <c r="A49" s="10">
        <v>31</v>
      </c>
      <c r="B49" s="11" t="s">
        <v>1171</v>
      </c>
      <c r="C49" s="11" t="s">
        <v>874</v>
      </c>
      <c r="D49" s="10" t="s">
        <v>875</v>
      </c>
      <c r="E49" s="11" t="s">
        <v>1172</v>
      </c>
      <c r="F49" s="10" t="s">
        <v>877</v>
      </c>
      <c r="G49" s="17">
        <f t="shared" ref="G49:G54" si="19">H49+I49+J49+K49</f>
        <v>497</v>
      </c>
      <c r="H49" s="17">
        <v>0</v>
      </c>
      <c r="I49" s="17">
        <v>0</v>
      </c>
      <c r="J49" s="17">
        <v>497</v>
      </c>
      <c r="K49" s="17">
        <v>0</v>
      </c>
      <c r="L49" s="11" t="s">
        <v>451</v>
      </c>
      <c r="M49" s="11"/>
      <c r="N49" s="10"/>
    </row>
    <row r="50" s="2" customFormat="1" ht="67" customHeight="1" spans="1:14">
      <c r="A50" s="10" t="s">
        <v>379</v>
      </c>
      <c r="B50" s="11" t="s">
        <v>1173</v>
      </c>
      <c r="C50" s="11"/>
      <c r="D50" s="11"/>
      <c r="E50" s="11"/>
      <c r="F50" s="10"/>
      <c r="G50" s="17">
        <f t="shared" ref="G50:K50" si="20">G51</f>
        <v>4474</v>
      </c>
      <c r="H50" s="17">
        <f>H51</f>
        <v>0</v>
      </c>
      <c r="I50" s="17">
        <f>I51</f>
        <v>0</v>
      </c>
      <c r="J50" s="17">
        <f>J51</f>
        <v>0</v>
      </c>
      <c r="K50" s="17">
        <f>K51</f>
        <v>4474</v>
      </c>
      <c r="L50" s="11"/>
      <c r="M50" s="11"/>
      <c r="N50" s="10"/>
    </row>
    <row r="51" s="2" customFormat="1" ht="144" customHeight="1" spans="1:14">
      <c r="A51" s="10">
        <v>32</v>
      </c>
      <c r="B51" s="10" t="s">
        <v>1174</v>
      </c>
      <c r="C51" s="10" t="s">
        <v>887</v>
      </c>
      <c r="D51" s="10" t="s">
        <v>888</v>
      </c>
      <c r="E51" s="11" t="s">
        <v>1175</v>
      </c>
      <c r="F51" s="10" t="s">
        <v>877</v>
      </c>
      <c r="G51" s="13">
        <f>H51+I51+J51+K51</f>
        <v>4474</v>
      </c>
      <c r="H51" s="17">
        <v>0</v>
      </c>
      <c r="I51" s="17">
        <v>0</v>
      </c>
      <c r="J51" s="17">
        <v>0</v>
      </c>
      <c r="K51" s="17">
        <v>4474</v>
      </c>
      <c r="L51" s="11" t="s">
        <v>1176</v>
      </c>
      <c r="M51" s="11"/>
      <c r="N51" s="28"/>
    </row>
    <row r="52" s="2" customFormat="1" ht="67" customHeight="1" spans="1:14">
      <c r="A52" s="10" t="s">
        <v>410</v>
      </c>
      <c r="B52" s="11" t="s">
        <v>1177</v>
      </c>
      <c r="C52" s="11"/>
      <c r="D52" s="11"/>
      <c r="E52" s="11"/>
      <c r="F52" s="10"/>
      <c r="G52" s="17">
        <f t="shared" ref="G52:K52" si="21">G53+G54</f>
        <v>10425</v>
      </c>
      <c r="H52" s="17">
        <f>H53+H54</f>
        <v>0</v>
      </c>
      <c r="I52" s="17">
        <f>I53+I54</f>
        <v>0</v>
      </c>
      <c r="J52" s="17">
        <f>J53+J54</f>
        <v>10425</v>
      </c>
      <c r="K52" s="17">
        <f>K53+K54</f>
        <v>0</v>
      </c>
      <c r="L52" s="11"/>
      <c r="M52" s="11"/>
      <c r="N52" s="28"/>
    </row>
    <row r="53" s="2" customFormat="1" ht="129" customHeight="1" spans="1:14">
      <c r="A53" s="9">
        <v>33</v>
      </c>
      <c r="B53" s="10" t="s">
        <v>1178</v>
      </c>
      <c r="C53" s="10" t="s">
        <v>911</v>
      </c>
      <c r="D53" s="10" t="s">
        <v>618</v>
      </c>
      <c r="E53" s="11" t="s">
        <v>1179</v>
      </c>
      <c r="F53" s="10" t="s">
        <v>1180</v>
      </c>
      <c r="G53" s="13">
        <f>H53+I53+J53+K53</f>
        <v>7430</v>
      </c>
      <c r="H53" s="17">
        <v>0</v>
      </c>
      <c r="I53" s="17">
        <v>0</v>
      </c>
      <c r="J53" s="17">
        <v>7430</v>
      </c>
      <c r="K53" s="17">
        <v>0</v>
      </c>
      <c r="L53" s="11" t="s">
        <v>1181</v>
      </c>
      <c r="M53" s="11"/>
      <c r="N53" s="28" t="s">
        <v>87</v>
      </c>
    </row>
    <row r="54" s="2" customFormat="1" ht="125" customHeight="1" spans="1:13">
      <c r="A54" s="9">
        <v>34</v>
      </c>
      <c r="B54" s="10" t="s">
        <v>1182</v>
      </c>
      <c r="C54" s="10" t="s">
        <v>911</v>
      </c>
      <c r="D54" s="10" t="s">
        <v>618</v>
      </c>
      <c r="E54" s="11" t="s">
        <v>1183</v>
      </c>
      <c r="F54" s="10" t="s">
        <v>114</v>
      </c>
      <c r="G54" s="13">
        <f>H54+I54+J54+K54</f>
        <v>2995</v>
      </c>
      <c r="H54" s="10">
        <v>0</v>
      </c>
      <c r="I54" s="10">
        <v>0</v>
      </c>
      <c r="J54" s="10">
        <v>2995</v>
      </c>
      <c r="K54" s="10">
        <v>0</v>
      </c>
      <c r="L54" s="11" t="s">
        <v>1184</v>
      </c>
      <c r="M54" s="11"/>
    </row>
    <row r="55" ht="125" customHeight="1"/>
    <row r="56" ht="125" customHeight="1"/>
    <row r="57" ht="125" customHeight="1"/>
    <row r="58" ht="125" customHeight="1"/>
    <row r="59" ht="125" customHeight="1"/>
  </sheetData>
  <mergeCells count="28">
    <mergeCell ref="A1:B1"/>
    <mergeCell ref="A2:M2"/>
    <mergeCell ref="H4:K4"/>
    <mergeCell ref="B6:F6"/>
    <mergeCell ref="B7:F7"/>
    <mergeCell ref="B9:F9"/>
    <mergeCell ref="B11:F11"/>
    <mergeCell ref="B14:F14"/>
    <mergeCell ref="B16:F16"/>
    <mergeCell ref="B20:F20"/>
    <mergeCell ref="B22:F22"/>
    <mergeCell ref="B34:F34"/>
    <mergeCell ref="B41:F41"/>
    <mergeCell ref="B43:F43"/>
    <mergeCell ref="B45:E45"/>
    <mergeCell ref="B48:E48"/>
    <mergeCell ref="B50:E50"/>
    <mergeCell ref="B52:F52"/>
    <mergeCell ref="A4:A5"/>
    <mergeCell ref="B4:B5"/>
    <mergeCell ref="C4:C5"/>
    <mergeCell ref="D4:D5"/>
    <mergeCell ref="E4:E5"/>
    <mergeCell ref="F4:F5"/>
    <mergeCell ref="G4:G5"/>
    <mergeCell ref="L4:L5"/>
    <mergeCell ref="M4:M5"/>
    <mergeCell ref="N4:N5"/>
  </mergeCells>
  <pageMargins left="0.393055555555556" right="0.393055555555556" top="0.471527777777778" bottom="0.471527777777778" header="0.235416666666667" footer="0.235416666666667"/>
  <pageSetup paperSize="8" scale="45" orientation="landscape" horizontalDpi="600"/>
  <headerFooter>
    <oddFooter>&amp;C&amp;20第 &amp;P 页，共 &amp;N 页</oddFooter>
  </headerFooter>
  <rowBreaks count="2" manualBreakCount="2">
    <brk id="21" max="12" man="1"/>
    <brk id="44" max="12" man="1"/>
  </rowBreaks>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附件1政府投资项目计划表</vt:lpstr>
      <vt:lpstr>附件2政府预备项目表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2017-09-15T03:01:00Z</dcterms:created>
  <dcterms:modified xsi:type="dcterms:W3CDTF">2020-06-29T08:18:35Z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2052-9.1.0.4940</vt:lpwstr>
  </property>
  <property fmtid="{D5CDD505-2E9C-101B-9397-08002B2CF9AE}" pid="3" name="KSORubyTemplateID">
    <vt:lpwstr>14</vt:lpwstr>
  </property>
  <property fmtid="{D5CDD505-2E9C-101B-9397-08002B2CF9AE}" pid="4" name="KSOReadingLayout">
    <vt:bool>true</vt:bool>
  </property>
</Properties>
</file>