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6910"/>
  </bookViews>
  <sheets>
    <sheet name="脱贫人口" sheetId="1" r:id="rId1"/>
  </sheets>
  <definedNames>
    <definedName name="_xlnm._FilterDatabase" localSheetId="0" hidden="1">脱贫人口!$A$3:$R$263</definedName>
    <definedName name="_xlnm.Print_Titles" localSheetId="0">脱贫人口!$3:$3</definedName>
  </definedNames>
  <calcPr calcId="144525"/>
</workbook>
</file>

<file path=xl/sharedStrings.xml><?xml version="1.0" encoding="utf-8"?>
<sst xmlns="http://schemas.openxmlformats.org/spreadsheetml/2006/main" count="1320" uniqueCount="544">
  <si>
    <t>万宁市金融机构符合贴息条件的扶贫小额信贷清单</t>
  </si>
  <si>
    <t>填报单位（盖章）：</t>
  </si>
  <si>
    <t>2021年第三季度</t>
  </si>
  <si>
    <t>序号</t>
  </si>
  <si>
    <t>借款类别（1）</t>
  </si>
  <si>
    <t>借款人姓名（或农民专业合作社名称）（4）</t>
  </si>
  <si>
    <t>借款金额（5）</t>
  </si>
  <si>
    <t>借款用途（6）</t>
  </si>
  <si>
    <t>借款利率（7）</t>
  </si>
  <si>
    <t>借款日期（8）</t>
  </si>
  <si>
    <t>贴息开始日期（9）</t>
  </si>
  <si>
    <t>借款期限（10）</t>
  </si>
  <si>
    <t>借款人性别（11）</t>
  </si>
  <si>
    <t>家庭居住地址（或注册地址）（13）</t>
  </si>
  <si>
    <t>还款日期（15）</t>
  </si>
  <si>
    <t>可贴息贷款金额（16）</t>
  </si>
  <si>
    <t>贴息率（17）</t>
  </si>
  <si>
    <t>贷款天数（18）</t>
  </si>
  <si>
    <t>贴息天数（19）</t>
  </si>
  <si>
    <t>贴息金额（20）</t>
  </si>
  <si>
    <t>备注</t>
  </si>
  <si>
    <t>脱贫人口小贷</t>
  </si>
  <si>
    <t>蔡亚克</t>
  </si>
  <si>
    <t>种植槟榔</t>
  </si>
  <si>
    <t>48个月</t>
  </si>
  <si>
    <t>男</t>
  </si>
  <si>
    <t>北大镇坚西村委会</t>
  </si>
  <si>
    <t>蔡亲文</t>
  </si>
  <si>
    <t>养鸭</t>
  </si>
  <si>
    <t>12个月</t>
  </si>
  <si>
    <t>和乐镇封浩村委会</t>
  </si>
  <si>
    <t>2021-07-05</t>
  </si>
  <si>
    <t>黄吉德</t>
  </si>
  <si>
    <t>滚镇新市村委会</t>
  </si>
  <si>
    <t>吴光延</t>
  </si>
  <si>
    <t>种植槟榔和胡椒</t>
  </si>
  <si>
    <t>2020-07-29</t>
  </si>
  <si>
    <t>2021-07-15</t>
  </si>
  <si>
    <t>蔡仕亮</t>
  </si>
  <si>
    <t>收购槟榔</t>
  </si>
  <si>
    <t>2021-07-22</t>
  </si>
  <si>
    <t>黄亚云</t>
  </si>
  <si>
    <t>北大镇尖岭村委会</t>
  </si>
  <si>
    <t>2021-07-23</t>
  </si>
  <si>
    <t>崔泽民</t>
  </si>
  <si>
    <t>万宁市东澳镇裕后村委会衙后村</t>
  </si>
  <si>
    <t>李庆川</t>
  </si>
  <si>
    <t>北大镇丰丹村委会</t>
  </si>
  <si>
    <t>王春霞</t>
  </si>
  <si>
    <t>21个月</t>
  </si>
  <si>
    <t>女</t>
  </si>
  <si>
    <t>杨燕妃</t>
  </si>
  <si>
    <t>种植槟榔及莲雾</t>
  </si>
  <si>
    <t>36个月</t>
  </si>
  <si>
    <t>礼纪镇群坡村委会</t>
  </si>
  <si>
    <t>2021-07-19</t>
  </si>
  <si>
    <t>杨作团</t>
  </si>
  <si>
    <t>种植槟榔及收购槟榔</t>
  </si>
  <si>
    <t>礼纪镇合丰村委会</t>
  </si>
  <si>
    <t>2021-07-26</t>
  </si>
  <si>
    <t>林友育</t>
  </si>
  <si>
    <t>24个月</t>
  </si>
  <si>
    <t>长丰镇七甲村委会王什村</t>
  </si>
  <si>
    <t>苏辉海</t>
  </si>
  <si>
    <t>养鱼</t>
  </si>
  <si>
    <t>和乐镇发兴村委会发兴村</t>
  </si>
  <si>
    <t>陈海标</t>
  </si>
  <si>
    <t>养牛</t>
  </si>
  <si>
    <t>后安镇龙田村委会</t>
  </si>
  <si>
    <t>叶明川</t>
  </si>
  <si>
    <t>种植槟榔(管理)</t>
  </si>
  <si>
    <t>后安镇七星村委会</t>
  </si>
  <si>
    <t>凌君燕</t>
  </si>
  <si>
    <t>北大镇军山村委会</t>
  </si>
  <si>
    <t>沈德超</t>
  </si>
  <si>
    <t>李亚强</t>
  </si>
  <si>
    <t>种植菠萝蜜</t>
  </si>
  <si>
    <t>南桥镇桥中村委会</t>
  </si>
  <si>
    <t>黄景琳</t>
  </si>
  <si>
    <t>陈必珠</t>
  </si>
  <si>
    <t>杨运深</t>
  </si>
  <si>
    <t>种植橡胶</t>
  </si>
  <si>
    <t>南桥镇桥南村委会</t>
  </si>
  <si>
    <t>蒋德明</t>
  </si>
  <si>
    <t>南桥镇新坡村委会</t>
  </si>
  <si>
    <t>黄菊英</t>
  </si>
  <si>
    <t>南桥镇小管村委会</t>
  </si>
  <si>
    <t>符天志</t>
  </si>
  <si>
    <t>山根镇华明村委会</t>
  </si>
  <si>
    <t>卓飞燕</t>
  </si>
  <si>
    <t>后安镇六底村委会</t>
  </si>
  <si>
    <t>李行学</t>
  </si>
  <si>
    <t>长丰镇黄加村委会</t>
  </si>
  <si>
    <t>许大辉</t>
  </si>
  <si>
    <t>山根镇排溪村委会</t>
  </si>
  <si>
    <t>陈子杰</t>
  </si>
  <si>
    <t>万城镇南岛村委会</t>
  </si>
  <si>
    <t>曹显能</t>
  </si>
  <si>
    <t>礼纪镇莲花村委会</t>
  </si>
  <si>
    <t>曾祥经</t>
  </si>
  <si>
    <t>种植瓜菜</t>
  </si>
  <si>
    <t>礼纪镇贡举村委会</t>
  </si>
  <si>
    <t>谢邦金</t>
  </si>
  <si>
    <t>购买渔网捕鱼</t>
  </si>
  <si>
    <t>和乐镇英豪村委会英豪村</t>
  </si>
  <si>
    <t>周关庆</t>
  </si>
  <si>
    <t>大茂镇联民村委会</t>
  </si>
  <si>
    <t>詹达魚</t>
  </si>
  <si>
    <t>大茂镇联益村委会</t>
  </si>
  <si>
    <t>许忠雄</t>
  </si>
  <si>
    <t>和乐镇泗水村委会</t>
  </si>
  <si>
    <t>李聪</t>
  </si>
  <si>
    <t>万宁市国营南林农场</t>
  </si>
  <si>
    <t>傅后文</t>
  </si>
  <si>
    <t>23个月</t>
  </si>
  <si>
    <t>后安镇群兴村委会</t>
  </si>
  <si>
    <t>2021-07-20</t>
  </si>
  <si>
    <t>4.35%</t>
  </si>
  <si>
    <t>卢裕雄</t>
  </si>
  <si>
    <t xml:space="preserve"> 万宁市北大镇联群村委会</t>
  </si>
  <si>
    <t>2021-07-03</t>
  </si>
  <si>
    <t>符冰</t>
  </si>
  <si>
    <t>万宁市北大镇坚西村委会</t>
  </si>
  <si>
    <t>2021-07-13</t>
  </si>
  <si>
    <t>杨培州</t>
  </si>
  <si>
    <t>万宁市北大镇联群村委会</t>
  </si>
  <si>
    <t>2021-07-21</t>
  </si>
  <si>
    <t>符芳雄</t>
  </si>
  <si>
    <t>种植莲雾</t>
  </si>
  <si>
    <t>长丰镇黄山村委会</t>
  </si>
  <si>
    <t>陈玉芳</t>
  </si>
  <si>
    <t>龙滚镇新市村委会</t>
  </si>
  <si>
    <t>王国山</t>
  </si>
  <si>
    <t>种植槟榔与养鱼</t>
  </si>
  <si>
    <t>北大镇北大村委会古田村</t>
  </si>
  <si>
    <t>曹亚冲</t>
  </si>
  <si>
    <t>养羊</t>
  </si>
  <si>
    <t>北大镇坚西村委会山牛六村</t>
  </si>
  <si>
    <t>黄光海</t>
  </si>
  <si>
    <t>黄和琼</t>
  </si>
  <si>
    <t>北大镇坚西村委会上边园村</t>
  </si>
  <si>
    <t>符标泽</t>
  </si>
  <si>
    <t>万宁市和乐镇红旗村委会</t>
  </si>
  <si>
    <t>陈孝江</t>
  </si>
  <si>
    <t>种植槟榔及瓜菜</t>
  </si>
  <si>
    <t>刘达存</t>
  </si>
  <si>
    <t>种植槟榔及养猪</t>
  </si>
  <si>
    <t>万城镇红光村委会</t>
  </si>
  <si>
    <t>谭定珍</t>
  </si>
  <si>
    <t>养猪</t>
  </si>
  <si>
    <t>长丰镇牛漏村委会</t>
  </si>
  <si>
    <t>陈有才</t>
  </si>
  <si>
    <t>大茂镇红庄村委会外坡村</t>
  </si>
  <si>
    <t>曹肇平</t>
  </si>
  <si>
    <t>万宁市北大镇红星村委会</t>
  </si>
  <si>
    <t>卢裕琴</t>
  </si>
  <si>
    <t>卢家波</t>
  </si>
  <si>
    <t>万宁市北大镇军山村委会</t>
  </si>
  <si>
    <t>卢大虎</t>
  </si>
  <si>
    <t>龙滚镇乐内村委会</t>
  </si>
  <si>
    <t>陈信才</t>
  </si>
  <si>
    <t>养鹅</t>
  </si>
  <si>
    <t>和乐镇乐群村委会</t>
  </si>
  <si>
    <t>文金龙</t>
  </si>
  <si>
    <t>后安镇安坡村委会安坡村</t>
  </si>
  <si>
    <t>黄龙明</t>
  </si>
  <si>
    <t>杨育章</t>
  </si>
  <si>
    <t>礼纪镇桥海村委会</t>
  </si>
  <si>
    <t>朱连花</t>
  </si>
  <si>
    <t>20个月</t>
  </si>
  <si>
    <t>长丰镇马坡村委会</t>
  </si>
  <si>
    <t>胡啟华</t>
  </si>
  <si>
    <t>王宜春</t>
  </si>
  <si>
    <t>胡亚丁</t>
  </si>
  <si>
    <t>黄开宁</t>
  </si>
  <si>
    <t>购买菠萝蜜苗</t>
  </si>
  <si>
    <t>南桥镇高龙村委会</t>
  </si>
  <si>
    <t>高方生</t>
  </si>
  <si>
    <t>南桥镇南桥村委会</t>
  </si>
  <si>
    <t>王道川</t>
  </si>
  <si>
    <t>购买槟榔苗</t>
  </si>
  <si>
    <t>黄小灯</t>
  </si>
  <si>
    <t>林天雅</t>
  </si>
  <si>
    <t>黄之锋</t>
  </si>
  <si>
    <t>蓝开国</t>
  </si>
  <si>
    <t>陈东民</t>
  </si>
  <si>
    <t>大茂镇龙尾村委会边塘村</t>
  </si>
  <si>
    <t>纪明兴</t>
  </si>
  <si>
    <t>养殖石斑鱼</t>
  </si>
  <si>
    <t>东澳镇大造村委会</t>
  </si>
  <si>
    <t>林书云</t>
  </si>
  <si>
    <t>北大镇民丰村委会</t>
  </si>
  <si>
    <t>林景天</t>
  </si>
  <si>
    <t>和乐镇港下村委会</t>
  </si>
  <si>
    <t>钟运雄</t>
  </si>
  <si>
    <t>长丰镇边肚村委会</t>
  </si>
  <si>
    <t>刘乙飞</t>
  </si>
  <si>
    <t>养虾</t>
  </si>
  <si>
    <t>万城镇春园村委会春园村</t>
  </si>
  <si>
    <t>卓政军</t>
  </si>
  <si>
    <t>林先觉</t>
  </si>
  <si>
    <t>三更罗镇头村村委会</t>
  </si>
  <si>
    <t>胡亚宁</t>
  </si>
  <si>
    <t>长丰镇南联村委会</t>
  </si>
  <si>
    <t>钟云蓝</t>
  </si>
  <si>
    <t>苏玉容</t>
  </si>
  <si>
    <t>万宁市北大镇映田村委会</t>
  </si>
  <si>
    <t>王春雅</t>
  </si>
  <si>
    <t>三更罗镇内岭村委会</t>
  </si>
  <si>
    <t>朱海霞</t>
  </si>
  <si>
    <t>种槟榔</t>
  </si>
  <si>
    <t>47个月</t>
  </si>
  <si>
    <t>后安镇红联村委会</t>
  </si>
  <si>
    <t>王欢妹</t>
  </si>
  <si>
    <t>9000</t>
  </si>
  <si>
    <t>黄正雄</t>
  </si>
  <si>
    <t>北大镇军山村委会下截村</t>
  </si>
  <si>
    <t>黄文和</t>
  </si>
  <si>
    <t>北大镇下三村委会</t>
  </si>
  <si>
    <t>2021-08-06</t>
  </si>
  <si>
    <t>方振波</t>
  </si>
  <si>
    <t>8个月</t>
  </si>
  <si>
    <t>北大镇坚西村委会花中村</t>
  </si>
  <si>
    <t>陈希华</t>
  </si>
  <si>
    <t>东澳镇岛光村委会</t>
  </si>
  <si>
    <t>2021-08-12</t>
  </si>
  <si>
    <t>陈立云</t>
  </si>
  <si>
    <t>东澳镇明丰村委会</t>
  </si>
  <si>
    <t>2021-08-15</t>
  </si>
  <si>
    <t>吴育明</t>
  </si>
  <si>
    <t>东澳镇龙山村委会</t>
  </si>
  <si>
    <t>2021-08-17</t>
  </si>
  <si>
    <t>黄玉</t>
  </si>
  <si>
    <t>养殖生蚝</t>
  </si>
  <si>
    <t>2021-08-04</t>
  </si>
  <si>
    <t>何亚梅</t>
  </si>
  <si>
    <t>北大镇中兴村委会坡园村</t>
  </si>
  <si>
    <t>朱符燕</t>
  </si>
  <si>
    <t>林花</t>
  </si>
  <si>
    <t>收购橡胶</t>
  </si>
  <si>
    <t>大镇中兴村委会中兴村</t>
  </si>
  <si>
    <t>王维梅</t>
  </si>
  <si>
    <t>顾代玉</t>
  </si>
  <si>
    <t>养鸡</t>
  </si>
  <si>
    <t xml:space="preserve">海南省万宁市大茂镇群爱村委会西村 </t>
  </si>
  <si>
    <t>林玉花</t>
  </si>
  <si>
    <t>长丰镇七甲村委会</t>
  </si>
  <si>
    <t>林丽英</t>
  </si>
  <si>
    <t>生产经营（种植槟榔）</t>
  </si>
  <si>
    <t>45个月</t>
  </si>
  <si>
    <t>万宁市大茂镇联光村委会</t>
  </si>
  <si>
    <t>周海雅</t>
  </si>
  <si>
    <t>何亚霞</t>
  </si>
  <si>
    <t>捕鱼购买渔网</t>
  </si>
  <si>
    <t>和乐镇港上村委会</t>
  </si>
  <si>
    <t>黄云锋</t>
  </si>
  <si>
    <t>北大镇大堀村委会</t>
  </si>
  <si>
    <t>胡燕</t>
  </si>
  <si>
    <t>80个月</t>
  </si>
  <si>
    <t>2021-08-23</t>
  </si>
  <si>
    <t>陈燕妮</t>
  </si>
  <si>
    <t>卢传平</t>
  </si>
  <si>
    <t>2021-08-09</t>
  </si>
  <si>
    <t>王义</t>
  </si>
  <si>
    <t>北大镇联群村委会</t>
  </si>
  <si>
    <t>2021-08-18</t>
  </si>
  <si>
    <t>李美玉</t>
  </si>
  <si>
    <t>种植菠萝</t>
  </si>
  <si>
    <t>北大镇坚东村委会</t>
  </si>
  <si>
    <t>2021-08-16</t>
  </si>
  <si>
    <t>黄启云</t>
  </si>
  <si>
    <t>2021-08-27</t>
  </si>
  <si>
    <t>陈胜勇</t>
  </si>
  <si>
    <t>李云生</t>
  </si>
  <si>
    <t>万城镇集庄村委会</t>
  </si>
  <si>
    <t>黄永贵</t>
  </si>
  <si>
    <t>南桥镇高龙村委会后村</t>
  </si>
  <si>
    <t>2021-02-20</t>
  </si>
  <si>
    <t>李日雄</t>
  </si>
  <si>
    <t>符标平</t>
  </si>
  <si>
    <t>万宁市礼纪镇竹林村委会叱石坑村012号</t>
  </si>
  <si>
    <t>李廷志</t>
  </si>
  <si>
    <t>万宁市龙滚镇端熙村委会芳园村010号</t>
  </si>
  <si>
    <t>2021-08-07</t>
  </si>
  <si>
    <t>梁安毛</t>
  </si>
  <si>
    <t>万宁市龙滚镇文渊村委会金山村014号</t>
  </si>
  <si>
    <t>2021-08-10</t>
  </si>
  <si>
    <t>高启雄</t>
  </si>
  <si>
    <t>陈长忠</t>
  </si>
  <si>
    <t>龙滚镇河头村委会</t>
  </si>
  <si>
    <t>曾俊</t>
  </si>
  <si>
    <t>龙滚镇多格村委会</t>
  </si>
  <si>
    <t>陈亚光</t>
  </si>
  <si>
    <t>万城镇联星村委会</t>
  </si>
  <si>
    <t>蔡亲军</t>
  </si>
  <si>
    <t>和乐镇英文村委会</t>
  </si>
  <si>
    <t>李亚智</t>
  </si>
  <si>
    <t>种植瓜菜及种植诺丽果</t>
  </si>
  <si>
    <t>李昌丰</t>
  </si>
  <si>
    <t>徐小静</t>
  </si>
  <si>
    <t>万宁市北大镇联群村委会土田村</t>
  </si>
  <si>
    <t>万城镇裕民村委会</t>
  </si>
  <si>
    <t>殷礼冰</t>
  </si>
  <si>
    <t>万城镇滨湖村委会</t>
  </si>
  <si>
    <t>符厚统</t>
  </si>
  <si>
    <t>种植胡椒</t>
  </si>
  <si>
    <t>大茂镇群乐村委会</t>
  </si>
  <si>
    <t>2021-07-29</t>
  </si>
  <si>
    <t>刘德瑞</t>
  </si>
  <si>
    <t>万城镇大芒村委会</t>
  </si>
  <si>
    <t>陈王川</t>
  </si>
  <si>
    <t>种瓜菜</t>
  </si>
  <si>
    <t>万宁市礼纪镇群坡村委会</t>
  </si>
  <si>
    <t>17000</t>
  </si>
  <si>
    <t>16000</t>
  </si>
  <si>
    <t>13000</t>
  </si>
  <si>
    <t>10000</t>
  </si>
  <si>
    <t>8000</t>
  </si>
  <si>
    <t>温寿佳</t>
  </si>
  <si>
    <t>万城镇红山村委会</t>
  </si>
  <si>
    <t>2019-12-20</t>
  </si>
  <si>
    <t>2020-01-19</t>
  </si>
  <si>
    <t>18500</t>
  </si>
  <si>
    <t>2020-02-19</t>
  </si>
  <si>
    <t>2020-03-20</t>
  </si>
  <si>
    <t>15500</t>
  </si>
  <si>
    <t>2020-04-21</t>
  </si>
  <si>
    <t>14000</t>
  </si>
  <si>
    <t>2020-06-16</t>
  </si>
  <si>
    <t>12500</t>
  </si>
  <si>
    <t>2020-08-21</t>
  </si>
  <si>
    <t>9500</t>
  </si>
  <si>
    <t>2020-10-12</t>
  </si>
  <si>
    <t>2021-08-05</t>
  </si>
  <si>
    <t>6000</t>
  </si>
  <si>
    <t>王飞</t>
  </si>
  <si>
    <t>10100</t>
  </si>
  <si>
    <t>蔡亲明</t>
  </si>
  <si>
    <t>北大镇文才竹村委会</t>
  </si>
  <si>
    <t>2019-07-20</t>
  </si>
  <si>
    <t>29999.87</t>
  </si>
  <si>
    <t>文和山</t>
  </si>
  <si>
    <t xml:space="preserve"> 种植槟榔 </t>
  </si>
  <si>
    <t>礼纪镇田新村委会</t>
  </si>
  <si>
    <t>2021-01-21</t>
  </si>
  <si>
    <t>2021-02-22</t>
  </si>
  <si>
    <t>19000</t>
  </si>
  <si>
    <t>7000</t>
  </si>
  <si>
    <t>4000</t>
  </si>
  <si>
    <t>黄齐文</t>
  </si>
  <si>
    <t>1000</t>
  </si>
  <si>
    <t>王金连</t>
  </si>
  <si>
    <t>和乐镇英豪村委会</t>
  </si>
  <si>
    <t>2019-07-26</t>
  </si>
  <si>
    <t>2019-10-09</t>
  </si>
  <si>
    <t>8950</t>
  </si>
  <si>
    <t>2020-04-15</t>
  </si>
  <si>
    <t>8020</t>
  </si>
  <si>
    <t>2020-07-15</t>
  </si>
  <si>
    <t>7470</t>
  </si>
  <si>
    <t>7453.16</t>
  </si>
  <si>
    <t>2020-08-22</t>
  </si>
  <si>
    <t>7430.36</t>
  </si>
  <si>
    <t>2020-09-24</t>
  </si>
  <si>
    <t>7427.3</t>
  </si>
  <si>
    <t>7426.91</t>
  </si>
  <si>
    <t>2020-10-10</t>
  </si>
  <si>
    <t>7071.4</t>
  </si>
  <si>
    <t>2020-10-20</t>
  </si>
  <si>
    <t>6180.55</t>
  </si>
  <si>
    <t>2020-11-12</t>
  </si>
  <si>
    <t>5840.55</t>
  </si>
  <si>
    <t>2020-12-01</t>
  </si>
  <si>
    <t>5680.55</t>
  </si>
  <si>
    <t>2020-12-24</t>
  </si>
  <si>
    <t>4780.55</t>
  </si>
  <si>
    <t>2021-04-08</t>
  </si>
  <si>
    <t>3880.55</t>
  </si>
  <si>
    <t>2968.99</t>
  </si>
  <si>
    <t>吴挺冲</t>
  </si>
  <si>
    <t>种椰子</t>
  </si>
  <si>
    <t>和乐镇英文村委会英文村</t>
  </si>
  <si>
    <t>20000</t>
  </si>
  <si>
    <t>马业清</t>
  </si>
  <si>
    <t>万宁市北大镇山牛田村委会</t>
  </si>
  <si>
    <t>2021-03-13</t>
  </si>
  <si>
    <t>2021-07-28</t>
  </si>
  <si>
    <t>30000</t>
  </si>
  <si>
    <t>陈学川</t>
  </si>
  <si>
    <t>大茂镇龙尾村委会</t>
  </si>
  <si>
    <t>2021-07-16</t>
  </si>
  <si>
    <t>10045.92</t>
  </si>
  <si>
    <t>欧阳标</t>
  </si>
  <si>
    <t>万城镇北坡村委会</t>
  </si>
  <si>
    <t>2021-07-09</t>
  </si>
  <si>
    <t>符珍珍</t>
  </si>
  <si>
    <t>礼纪镇茄新村委会</t>
  </si>
  <si>
    <t>33333.33</t>
  </si>
  <si>
    <t>16666.66</t>
  </si>
  <si>
    <t>符传坤</t>
  </si>
  <si>
    <t>吴开清</t>
  </si>
  <si>
    <t>陈传添</t>
  </si>
  <si>
    <t>15700</t>
  </si>
  <si>
    <t>6720</t>
  </si>
  <si>
    <t>钟英连</t>
  </si>
  <si>
    <t>北大镇六角岭村委会</t>
  </si>
  <si>
    <t>40000</t>
  </si>
  <si>
    <t>94</t>
  </si>
  <si>
    <t>黄世飞</t>
  </si>
  <si>
    <t>种圣女果</t>
  </si>
  <si>
    <t>王宜泽</t>
  </si>
  <si>
    <t>李亚雄</t>
  </si>
  <si>
    <t>种龙眼</t>
  </si>
  <si>
    <t>万城镇长星村委会</t>
  </si>
  <si>
    <t>黄亿冬</t>
  </si>
  <si>
    <t>15000</t>
  </si>
  <si>
    <t>李美琼</t>
  </si>
  <si>
    <t>种水稻</t>
  </si>
  <si>
    <t>国营东兴农场</t>
  </si>
  <si>
    <t>15300</t>
  </si>
  <si>
    <t>3500</t>
  </si>
  <si>
    <t>800</t>
  </si>
  <si>
    <t>张俊正</t>
  </si>
  <si>
    <t>2020-04-13</t>
  </si>
  <si>
    <t>北大镇红星村委会</t>
  </si>
  <si>
    <t>2021-02-03</t>
  </si>
  <si>
    <t>黄开汇</t>
  </si>
  <si>
    <t>南桥镇桥北村委会</t>
  </si>
  <si>
    <t>21570.84</t>
  </si>
  <si>
    <t>21520.84</t>
  </si>
  <si>
    <t>20843.58</t>
  </si>
  <si>
    <t>11500</t>
  </si>
  <si>
    <t>蔡辉强</t>
  </si>
  <si>
    <t>2020-09-18</t>
  </si>
  <si>
    <t>2020-09-21</t>
  </si>
  <si>
    <t>29762.42</t>
  </si>
  <si>
    <t>2020-09-28</t>
  </si>
  <si>
    <t>29684.87</t>
  </si>
  <si>
    <t>2020-09-29</t>
  </si>
  <si>
    <t>27284.87</t>
  </si>
  <si>
    <t>2021-02-02</t>
  </si>
  <si>
    <t>林春芳</t>
  </si>
  <si>
    <t>2019-02-20</t>
  </si>
  <si>
    <t>2020-02-20</t>
  </si>
  <si>
    <t>2021-02-09</t>
  </si>
  <si>
    <t>25000</t>
  </si>
  <si>
    <t>林牛雄</t>
  </si>
  <si>
    <t>2019-09-03</t>
  </si>
  <si>
    <t>2020-08-31</t>
  </si>
  <si>
    <t>2020-9-03</t>
  </si>
  <si>
    <t>脱贫人口小额贷款</t>
  </si>
  <si>
    <t>胡世飞</t>
  </si>
  <si>
    <t>种植槟榔和饲养山羊</t>
  </si>
  <si>
    <t>海南省万宁市北大镇北大村委会丁坡村</t>
  </si>
  <si>
    <t>胡圣波</t>
  </si>
  <si>
    <t>种植槟榔和椰子等</t>
  </si>
  <si>
    <t>海南万宁市北大镇北大村委会丁坡村</t>
  </si>
  <si>
    <t>黄宏运</t>
  </si>
  <si>
    <t>种植槟榔益智</t>
  </si>
  <si>
    <t>万宁市北大镇尖岭村委会昌厚田村</t>
  </si>
  <si>
    <t>陈波</t>
  </si>
  <si>
    <t>养殖黄牛</t>
  </si>
  <si>
    <t>山根镇排溪村委会排溪村226号</t>
  </si>
  <si>
    <t>叶贵军</t>
  </si>
  <si>
    <t>万宁市后安镇雨坛村委会田墩村15号</t>
  </si>
  <si>
    <t>杨作强</t>
  </si>
  <si>
    <t>收购槟榔青果</t>
  </si>
  <si>
    <t>海南省万宁市长丰镇马坡村委会石塘村杨宅45号</t>
  </si>
  <si>
    <t>林亚清</t>
  </si>
  <si>
    <t>海南省万宁市北大镇坚东村委会潮上村16号</t>
  </si>
  <si>
    <t>严研</t>
  </si>
  <si>
    <t>万宁市东澳镇新华村委会桥仔村</t>
  </si>
  <si>
    <t>邹居荣</t>
  </si>
  <si>
    <t>饲养羊</t>
  </si>
  <si>
    <t>万宁市乐来镇乐来雨坛村委会</t>
  </si>
  <si>
    <t>裴继业</t>
  </si>
  <si>
    <t>万宁东澳镇集丰村委会</t>
  </si>
  <si>
    <t>裴财富</t>
  </si>
  <si>
    <t>万宁市东澳镇集丰村乌坭西村364号</t>
  </si>
  <si>
    <t>吴育才</t>
  </si>
  <si>
    <t>种植圣女果</t>
  </si>
  <si>
    <t>万宁市东澳镇明灯村委会灯笼坡村</t>
  </si>
  <si>
    <t>黄宏伟</t>
  </si>
  <si>
    <t>种植槟榔橡胶和益智</t>
  </si>
  <si>
    <t>黄志明</t>
  </si>
  <si>
    <t>种植瓜菜和养殖石斑鱼</t>
  </si>
  <si>
    <t>万宁市东澳镇四维村委会黄宅坡村</t>
  </si>
  <si>
    <t>吴文丰</t>
  </si>
  <si>
    <t>种植槟榔和瓜菜</t>
  </si>
  <si>
    <r>
      <rPr>
        <sz val="10"/>
        <rFont val="宋体"/>
        <charset val="134"/>
      </rPr>
      <t>万宁市礼纪镇贡举村委会山园村</t>
    </r>
    <r>
      <rPr>
        <sz val="10"/>
        <rFont val="Andale WT"/>
        <charset val="0"/>
      </rPr>
      <t>003</t>
    </r>
    <r>
      <rPr>
        <sz val="10"/>
        <rFont val="宋体"/>
        <charset val="134"/>
      </rPr>
      <t>号</t>
    </r>
  </si>
  <si>
    <t>黄莲花</t>
  </si>
  <si>
    <t>种植菠萝蜜果树和石榴果树</t>
  </si>
  <si>
    <t>海南省万宁市长丰镇七甲村委会文昌国村</t>
  </si>
  <si>
    <t>王大学</t>
  </si>
  <si>
    <t>猪的饲养</t>
  </si>
  <si>
    <r>
      <rPr>
        <sz val="10"/>
        <rFont val="宋体"/>
        <charset val="134"/>
      </rPr>
      <t>海南省万宁市北大镇民丰村委会双拖村</t>
    </r>
    <r>
      <rPr>
        <sz val="10"/>
        <rFont val="Andale WT"/>
        <charset val="0"/>
      </rPr>
      <t>16</t>
    </r>
    <r>
      <rPr>
        <sz val="10"/>
        <rFont val="宋体"/>
        <charset val="134"/>
      </rPr>
      <t>号</t>
    </r>
  </si>
  <si>
    <t>周春花</t>
  </si>
  <si>
    <t>万宁市北大镇尖岭村委会三六磉村</t>
  </si>
  <si>
    <t>蔡燕雅</t>
  </si>
  <si>
    <r>
      <rPr>
        <sz val="10"/>
        <rFont val="宋体"/>
        <charset val="134"/>
      </rPr>
      <t>万宁市北大镇尖岭村委会后朗村</t>
    </r>
    <r>
      <rPr>
        <sz val="10"/>
        <rFont val="Andale WT"/>
        <charset val="0"/>
      </rPr>
      <t>51</t>
    </r>
    <r>
      <rPr>
        <sz val="10"/>
        <rFont val="宋体"/>
        <charset val="134"/>
      </rPr>
      <t>号</t>
    </r>
  </si>
  <si>
    <t>蒋玉红</t>
  </si>
  <si>
    <t>种植槟榔、橡胶和益智</t>
  </si>
  <si>
    <t>万宁市北大镇北大村委会水尾村二队</t>
  </si>
  <si>
    <t>陈菊兰</t>
  </si>
  <si>
    <t>种植槟榔鹧鸪茶</t>
  </si>
  <si>
    <t>海南省万宁市北大镇尖岭村委会</t>
  </si>
  <si>
    <t>胡良明</t>
  </si>
  <si>
    <t>万宁市北大镇尖岭村委会斗田村</t>
  </si>
  <si>
    <t>黄家文</t>
  </si>
  <si>
    <t>种植槟榔和橡胶</t>
  </si>
  <si>
    <t>万宁市北大镇尖岭村委会后朗村</t>
  </si>
  <si>
    <t>黄光雄</t>
  </si>
  <si>
    <t>万宁市北大镇尖岭村委会</t>
  </si>
  <si>
    <t>黎慧明</t>
  </si>
  <si>
    <t>种植咖啡和槟榔</t>
  </si>
  <si>
    <t>万宁市长丰镇七甲后溪边村</t>
  </si>
  <si>
    <t>胡其茂</t>
  </si>
  <si>
    <t>养殖羊</t>
  </si>
  <si>
    <t>万宁市北大镇北大村委会丁坡村</t>
  </si>
  <si>
    <t>王光泽</t>
  </si>
  <si>
    <t>养殖肉猪</t>
  </si>
  <si>
    <t>北大镇尖岭村委会南门寨村</t>
  </si>
  <si>
    <t>曹云聪</t>
  </si>
  <si>
    <t>万宁市礼纪贡举岭头村</t>
  </si>
  <si>
    <t>王大明</t>
  </si>
  <si>
    <t>盘英明</t>
  </si>
  <si>
    <t>海南省万宁市北大镇六角岭村委会三村</t>
  </si>
  <si>
    <t>邱福良</t>
  </si>
  <si>
    <t>万宁市北大镇北大村委会水尾村</t>
  </si>
  <si>
    <t>卢亚四</t>
  </si>
  <si>
    <t>种植槟榔和养殖猪</t>
  </si>
  <si>
    <t>陈家福</t>
  </si>
  <si>
    <t>万宁长丰福田沟头村</t>
  </si>
  <si>
    <t>刘雪蓝</t>
  </si>
  <si>
    <t>购买水牛</t>
  </si>
  <si>
    <t>东沃镇新群村中村</t>
  </si>
  <si>
    <t>董丽燕</t>
  </si>
  <si>
    <t>养殖山羊</t>
  </si>
  <si>
    <t>万宁市长丰镇七甲村委会上坡村</t>
  </si>
  <si>
    <t>黄亚雄</t>
  </si>
  <si>
    <t>种植槟榔、椰子和益智</t>
  </si>
  <si>
    <t>海南省万宁市北大镇北大村委会古田村</t>
  </si>
  <si>
    <t>杨成</t>
  </si>
  <si>
    <t>万宁市北大镇文才竹村委会加长田村</t>
  </si>
</sst>
</file>

<file path=xl/styles.xml><?xml version="1.0" encoding="utf-8"?>
<styleSheet xmlns="http://schemas.openxmlformats.org/spreadsheetml/2006/main">
  <numFmts count="13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177" formatCode="0_);\(0\)"/>
    <numFmt numFmtId="178" formatCode="yyyy/mm/dd;@"/>
    <numFmt numFmtId="179" formatCode="yyyy&quot;年&quot;m&quot;月&quot;d&quot;日&quot;;@"/>
    <numFmt numFmtId="180" formatCode="yyyy/mm/dd"/>
    <numFmt numFmtId="181" formatCode="0.00_ "/>
    <numFmt numFmtId="182" formatCode="yyyy/m/d;@"/>
    <numFmt numFmtId="183" formatCode="yyyy\/mm\/dd"/>
    <numFmt numFmtId="184" formatCode="yyyy&quot;年&quot;m&quot;月&quot;;@"/>
  </numFmts>
  <fonts count="32">
    <font>
      <sz val="11"/>
      <color theme="1"/>
      <name val="宋体"/>
      <charset val="134"/>
      <scheme val="minor"/>
    </font>
    <font>
      <sz val="13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9"/>
      <name val="宋体"/>
      <charset val="0"/>
    </font>
    <font>
      <sz val="9"/>
      <name val="宋体"/>
      <charset val="134"/>
      <scheme val="minor"/>
    </font>
    <font>
      <sz val="9"/>
      <name val="宋体"/>
      <charset val="134"/>
      <scheme val="major"/>
    </font>
    <font>
      <b/>
      <sz val="11"/>
      <color theme="3"/>
      <name val="宋体"/>
      <charset val="134"/>
      <scheme val="minor"/>
    </font>
    <font>
      <sz val="9"/>
      <name val="Tahoma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0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  <font>
      <sz val="10"/>
      <name val="Andale WT"/>
      <charset val="0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4" fillId="0" borderId="0"/>
    <xf numFmtId="0" fontId="11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7" fillId="0" borderId="0"/>
    <xf numFmtId="0" fontId="23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7" fillId="23" borderId="12" applyNumberFormat="0" applyAlignment="0" applyProtection="0">
      <alignment vertical="center"/>
    </xf>
    <xf numFmtId="0" fontId="10" fillId="0" borderId="0">
      <alignment vertical="center"/>
    </xf>
    <xf numFmtId="0" fontId="4" fillId="0" borderId="0"/>
    <xf numFmtId="0" fontId="11" fillId="3" borderId="0" applyNumberFormat="0" applyBorder="0" applyAlignment="0" applyProtection="0">
      <alignment vertical="center"/>
    </xf>
    <xf numFmtId="0" fontId="26" fillId="23" borderId="8" applyNumberFormat="0" applyAlignment="0" applyProtection="0">
      <alignment vertical="center"/>
    </xf>
    <xf numFmtId="0" fontId="24" fillId="20" borderId="11" applyNumberFormat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4" fillId="0" borderId="0"/>
    <xf numFmtId="0" fontId="13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/>
    <xf numFmtId="0" fontId="13" fillId="3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7" fillId="0" borderId="0">
      <alignment vertical="top"/>
    </xf>
    <xf numFmtId="0" fontId="11" fillId="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7" fillId="0" borderId="0"/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7" fillId="0" borderId="0"/>
    <xf numFmtId="0" fontId="1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/>
    <xf numFmtId="0" fontId="4" fillId="0" borderId="0">
      <alignment vertical="center"/>
    </xf>
    <xf numFmtId="0" fontId="10" fillId="0" borderId="0">
      <alignment vertical="center"/>
    </xf>
    <xf numFmtId="0" fontId="17" fillId="0" borderId="0">
      <alignment vertical="top"/>
    </xf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7" fillId="0" borderId="0"/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4" fillId="0" borderId="0"/>
    <xf numFmtId="0" fontId="10" fillId="0" borderId="0">
      <alignment vertical="center"/>
    </xf>
    <xf numFmtId="0" fontId="10" fillId="0" borderId="0">
      <alignment vertical="center"/>
    </xf>
    <xf numFmtId="0" fontId="4" fillId="0" borderId="0"/>
    <xf numFmtId="0" fontId="10" fillId="0" borderId="0">
      <alignment vertical="center"/>
    </xf>
    <xf numFmtId="0" fontId="17" fillId="0" borderId="0"/>
    <xf numFmtId="0" fontId="17" fillId="0" borderId="0">
      <alignment vertical="top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</cellStyleXfs>
  <cellXfs count="18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/>
    <xf numFmtId="0" fontId="2" fillId="2" borderId="0" xfId="0" applyFont="1" applyFill="1" applyBorder="1" applyAlignment="1">
      <alignment vertical="center"/>
    </xf>
    <xf numFmtId="0" fontId="5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8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2" xfId="101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8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2" xfId="0" applyNumberFormat="1" applyFont="1" applyFill="1" applyBorder="1" applyAlignment="1" applyProtection="1">
      <alignment horizontal="center" vertical="center"/>
      <protection locked="0"/>
    </xf>
    <xf numFmtId="49" fontId="6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100" applyFont="1" applyFill="1" applyBorder="1" applyAlignment="1" applyProtection="1">
      <alignment horizontal="center" vertical="center" wrapText="1"/>
      <protection locked="0"/>
    </xf>
    <xf numFmtId="10" fontId="2" fillId="0" borderId="2" xfId="0" applyNumberFormat="1" applyFont="1" applyFill="1" applyBorder="1" applyAlignment="1" applyProtection="1">
      <alignment horizontal="center" vertical="center"/>
      <protection locked="0"/>
    </xf>
    <xf numFmtId="176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30" applyNumberFormat="1" applyFont="1" applyFill="1" applyBorder="1" applyAlignment="1" applyProtection="1">
      <alignment horizontal="center" vertical="center"/>
      <protection locked="0"/>
    </xf>
    <xf numFmtId="176" fontId="2" fillId="0" borderId="2" xfId="133" applyNumberFormat="1" applyFont="1" applyFill="1" applyBorder="1" applyAlignment="1" applyProtection="1">
      <alignment horizontal="center" vertical="center"/>
      <protection locked="0"/>
    </xf>
    <xf numFmtId="10" fontId="2" fillId="0" borderId="2" xfId="131" applyNumberFormat="1" applyFont="1" applyFill="1" applyBorder="1" applyAlignment="1" applyProtection="1">
      <alignment horizontal="center" vertical="center" wrapText="1"/>
      <protection locked="0"/>
    </xf>
    <xf numFmtId="182" fontId="2" fillId="0" borderId="2" xfId="121" applyNumberFormat="1" applyFont="1" applyFill="1" applyBorder="1" applyAlignment="1" applyProtection="1">
      <alignment horizontal="center" vertical="center"/>
      <protection locked="0"/>
    </xf>
    <xf numFmtId="0" fontId="2" fillId="0" borderId="2" xfId="97" applyFont="1" applyFill="1" applyBorder="1" applyAlignment="1" applyProtection="1">
      <alignment horizontal="center" vertical="center" wrapText="1"/>
      <protection locked="0"/>
    </xf>
    <xf numFmtId="49" fontId="2" fillId="0" borderId="2" xfId="97" applyNumberFormat="1" applyFont="1" applyFill="1" applyBorder="1" applyAlignment="1" applyProtection="1">
      <alignment horizontal="center" vertical="center" wrapText="1"/>
      <protection locked="0"/>
    </xf>
    <xf numFmtId="10" fontId="2" fillId="0" borderId="2" xfId="36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106" applyFont="1" applyFill="1" applyBorder="1" applyAlignment="1" applyProtection="1">
      <alignment horizontal="center" vertical="center" wrapText="1"/>
      <protection locked="0"/>
    </xf>
    <xf numFmtId="10" fontId="2" fillId="0" borderId="2" xfId="134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79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94" applyNumberFormat="1" applyFont="1" applyFill="1" applyBorder="1" applyAlignment="1" applyProtection="1">
      <alignment horizontal="center" vertical="center" wrapText="1"/>
      <protection locked="0"/>
    </xf>
    <xf numFmtId="10" fontId="2" fillId="0" borderId="2" xfId="89" applyNumberFormat="1" applyFont="1" applyFill="1" applyBorder="1" applyAlignment="1" applyProtection="1">
      <alignment horizontal="center" vertical="center" wrapText="1"/>
      <protection locked="0"/>
    </xf>
    <xf numFmtId="180" fontId="2" fillId="0" borderId="2" xfId="51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73" applyFont="1" applyFill="1" applyBorder="1" applyAlignment="1" applyProtection="1">
      <alignment horizontal="center" vertical="center" wrapText="1"/>
      <protection locked="0"/>
    </xf>
    <xf numFmtId="0" fontId="2" fillId="0" borderId="2" xfId="89" applyFont="1" applyFill="1" applyBorder="1" applyAlignment="1" applyProtection="1">
      <alignment horizontal="center" vertical="center" wrapText="1"/>
      <protection locked="0"/>
    </xf>
    <xf numFmtId="183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101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10" fontId="2" fillId="0" borderId="2" xfId="36" applyNumberFormat="1" applyFont="1" applyFill="1" applyBorder="1" applyAlignment="1">
      <alignment horizontal="center" vertical="center" wrapText="1"/>
    </xf>
    <xf numFmtId="182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10" fontId="2" fillId="0" borderId="2" xfId="75" applyNumberFormat="1" applyFont="1" applyFill="1" applyBorder="1" applyAlignment="1">
      <alignment horizontal="center" vertical="center" wrapText="1"/>
    </xf>
    <xf numFmtId="0" fontId="2" fillId="0" borderId="2" xfId="100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/>
    </xf>
    <xf numFmtId="0" fontId="2" fillId="0" borderId="2" xfId="93" applyNumberFormat="1" applyFont="1" applyFill="1" applyBorder="1" applyAlignment="1" applyProtection="1">
      <alignment horizontal="center" vertical="center"/>
    </xf>
    <xf numFmtId="176" fontId="2" fillId="0" borderId="2" xfId="88" applyNumberFormat="1" applyFont="1" applyFill="1" applyBorder="1" applyAlignment="1">
      <alignment horizontal="center" vertical="center"/>
    </xf>
    <xf numFmtId="10" fontId="2" fillId="0" borderId="2" xfId="0" applyNumberFormat="1" applyFont="1" applyFill="1" applyBorder="1" applyAlignment="1">
      <alignment horizontal="center" vertical="center" wrapText="1"/>
    </xf>
    <xf numFmtId="182" fontId="2" fillId="0" borderId="2" xfId="127" applyNumberFormat="1" applyFont="1" applyFill="1" applyBorder="1" applyAlignment="1">
      <alignment horizontal="center" vertical="center"/>
    </xf>
    <xf numFmtId="182" fontId="2" fillId="0" borderId="2" xfId="87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82" fontId="2" fillId="0" borderId="2" xfId="0" applyNumberFormat="1" applyFont="1" applyFill="1" applyBorder="1" applyAlignment="1">
      <alignment horizontal="center" vertical="center" wrapText="1"/>
    </xf>
    <xf numFmtId="0" fontId="2" fillId="0" borderId="2" xfId="89" applyFont="1" applyFill="1" applyBorder="1" applyAlignment="1">
      <alignment horizontal="center" vertical="center" wrapText="1"/>
    </xf>
    <xf numFmtId="49" fontId="2" fillId="0" borderId="2" xfId="94" applyNumberFormat="1" applyFont="1" applyFill="1" applyBorder="1" applyAlignment="1">
      <alignment horizontal="center" vertical="center" wrapText="1"/>
    </xf>
    <xf numFmtId="10" fontId="2" fillId="0" borderId="2" xfId="89" applyNumberFormat="1" applyFont="1" applyFill="1" applyBorder="1" applyAlignment="1">
      <alignment horizontal="center" vertical="center" wrapText="1"/>
    </xf>
    <xf numFmtId="182" fontId="2" fillId="0" borderId="2" xfId="80" applyNumberFormat="1" applyFont="1" applyFill="1" applyBorder="1" applyAlignment="1">
      <alignment horizontal="center" vertical="center"/>
    </xf>
    <xf numFmtId="0" fontId="2" fillId="0" borderId="2" xfId="106" applyFont="1" applyFill="1" applyBorder="1" applyAlignment="1">
      <alignment horizontal="center" vertical="center" wrapText="1"/>
    </xf>
    <xf numFmtId="10" fontId="2" fillId="0" borderId="2" xfId="134" applyNumberFormat="1" applyFont="1" applyFill="1" applyBorder="1" applyAlignment="1">
      <alignment horizontal="center" vertical="center" wrapText="1"/>
    </xf>
    <xf numFmtId="18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26" applyFont="1" applyFill="1" applyBorder="1" applyAlignment="1" applyProtection="1">
      <alignment horizontal="center" vertical="center" wrapText="1"/>
      <protection locked="0"/>
    </xf>
    <xf numFmtId="0" fontId="2" fillId="0" borderId="2" xfId="135" applyFont="1" applyFill="1" applyBorder="1" applyAlignment="1" applyProtection="1">
      <alignment horizontal="center" vertical="center" wrapText="1"/>
      <protection locked="0"/>
    </xf>
    <xf numFmtId="0" fontId="2" fillId="0" borderId="2" xfId="131" applyFont="1" applyFill="1" applyBorder="1" applyAlignment="1" applyProtection="1">
      <alignment horizontal="center" vertical="center" wrapText="1"/>
      <protection locked="0"/>
    </xf>
    <xf numFmtId="14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131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51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72" applyFont="1" applyFill="1" applyBorder="1" applyAlignment="1" applyProtection="1">
      <alignment horizontal="center" vertical="center" wrapText="1"/>
      <protection locked="0"/>
    </xf>
    <xf numFmtId="0" fontId="2" fillId="0" borderId="2" xfId="71" applyNumberFormat="1" applyFont="1" applyFill="1" applyBorder="1" applyAlignment="1" applyProtection="1">
      <alignment horizontal="center" vertical="center"/>
      <protection locked="0"/>
    </xf>
    <xf numFmtId="0" fontId="2" fillId="0" borderId="2" xfId="11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89" applyNumberFormat="1" applyFont="1" applyFill="1" applyBorder="1" applyAlignment="1" applyProtection="1">
      <alignment horizontal="center" vertical="center" wrapText="1"/>
      <protection locked="0"/>
    </xf>
    <xf numFmtId="180" fontId="2" fillId="0" borderId="2" xfId="97" applyNumberFormat="1" applyFont="1" applyFill="1" applyBorder="1" applyAlignment="1" applyProtection="1">
      <alignment horizontal="center" vertical="center" wrapText="1"/>
      <protection locked="0"/>
    </xf>
    <xf numFmtId="182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77" applyNumberFormat="1" applyFont="1" applyFill="1" applyBorder="1" applyAlignment="1" applyProtection="1">
      <alignment horizontal="center" vertical="center" wrapText="1"/>
      <protection locked="0"/>
    </xf>
    <xf numFmtId="180" fontId="2" fillId="0" borderId="2" xfId="71" applyNumberFormat="1" applyFont="1" applyFill="1" applyBorder="1" applyAlignment="1" applyProtection="1">
      <alignment horizontal="center" vertical="center" wrapText="1"/>
      <protection locked="0"/>
    </xf>
    <xf numFmtId="10" fontId="2" fillId="0" borderId="2" xfId="16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104" applyFont="1" applyFill="1" applyBorder="1" applyAlignment="1" applyProtection="1">
      <alignment horizontal="center" vertical="center" wrapText="1"/>
      <protection locked="0"/>
    </xf>
    <xf numFmtId="180" fontId="2" fillId="0" borderId="2" xfId="89" applyNumberFormat="1" applyFont="1" applyFill="1" applyBorder="1" applyAlignment="1" applyProtection="1">
      <alignment horizontal="center" vertical="center" wrapText="1"/>
      <protection locked="0"/>
    </xf>
    <xf numFmtId="183" fontId="2" fillId="0" borderId="2" xfId="97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89" applyNumberFormat="1" applyFont="1" applyFill="1" applyBorder="1" applyAlignment="1" applyProtection="1">
      <alignment horizontal="center" vertical="center" wrapText="1"/>
      <protection locked="0"/>
    </xf>
    <xf numFmtId="10" fontId="2" fillId="0" borderId="2" xfId="51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109" applyFont="1" applyFill="1" applyBorder="1" applyAlignment="1">
      <alignment horizontal="center" vertical="center" wrapText="1"/>
    </xf>
    <xf numFmtId="182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72" applyNumberFormat="1" applyFont="1" applyFill="1" applyBorder="1" applyAlignment="1">
      <alignment horizontal="center" vertical="center" wrapText="1"/>
    </xf>
    <xf numFmtId="0" fontId="2" fillId="0" borderId="2" xfId="106" applyNumberFormat="1" applyFont="1" applyFill="1" applyBorder="1" applyAlignment="1">
      <alignment horizontal="center" vertical="center" wrapText="1"/>
    </xf>
    <xf numFmtId="182" fontId="2" fillId="0" borderId="2" xfId="78" applyNumberFormat="1" applyFont="1" applyFill="1" applyBorder="1" applyAlignment="1">
      <alignment horizontal="center" vertical="center" wrapText="1"/>
    </xf>
    <xf numFmtId="0" fontId="2" fillId="0" borderId="2" xfId="26" applyFont="1" applyFill="1" applyBorder="1" applyAlignment="1">
      <alignment horizontal="center" vertical="center" wrapText="1"/>
    </xf>
    <xf numFmtId="0" fontId="2" fillId="0" borderId="2" xfId="126" applyFont="1" applyFill="1" applyBorder="1" applyAlignment="1">
      <alignment horizontal="center" vertical="center" wrapText="1"/>
    </xf>
    <xf numFmtId="176" fontId="2" fillId="0" borderId="2" xfId="105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115" applyFont="1" applyFill="1" applyBorder="1" applyAlignment="1">
      <alignment horizontal="center" vertical="center" wrapText="1"/>
    </xf>
    <xf numFmtId="182" fontId="2" fillId="0" borderId="2" xfId="0" applyNumberFormat="1" applyFont="1" applyFill="1" applyBorder="1" applyAlignment="1" applyProtection="1">
      <alignment horizontal="center" vertical="center"/>
    </xf>
    <xf numFmtId="180" fontId="2" fillId="0" borderId="2" xfId="89" applyNumberFormat="1" applyFont="1" applyFill="1" applyBorder="1" applyAlignment="1">
      <alignment horizontal="center" vertical="center" wrapText="1"/>
    </xf>
    <xf numFmtId="182" fontId="2" fillId="0" borderId="2" xfId="80" applyNumberFormat="1" applyFont="1" applyFill="1" applyBorder="1" applyAlignment="1">
      <alignment horizontal="center" vertical="center" wrapText="1"/>
    </xf>
    <xf numFmtId="0" fontId="2" fillId="0" borderId="2" xfId="72" applyFont="1" applyFill="1" applyBorder="1" applyAlignment="1">
      <alignment horizontal="center" vertical="center" wrapText="1"/>
    </xf>
    <xf numFmtId="0" fontId="2" fillId="0" borderId="2" xfId="119" applyFont="1" applyFill="1" applyBorder="1" applyAlignment="1">
      <alignment horizontal="center" vertical="center" wrapText="1"/>
    </xf>
    <xf numFmtId="181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131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106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24" applyFont="1" applyFill="1" applyBorder="1" applyAlignment="1">
      <alignment horizontal="center" vertical="center" wrapText="1"/>
    </xf>
    <xf numFmtId="10" fontId="2" fillId="0" borderId="2" xfId="24" applyNumberFormat="1" applyFont="1" applyFill="1" applyBorder="1" applyAlignment="1">
      <alignment horizontal="center" vertical="center" wrapText="1"/>
    </xf>
    <xf numFmtId="0" fontId="2" fillId="0" borderId="2" xfId="36" applyNumberFormat="1" applyFont="1" applyFill="1" applyBorder="1" applyAlignment="1" applyProtection="1">
      <alignment horizontal="center" vertical="center" wrapText="1"/>
    </xf>
    <xf numFmtId="176" fontId="2" fillId="0" borderId="2" xfId="36" applyNumberFormat="1" applyFont="1" applyFill="1" applyBorder="1" applyAlignment="1">
      <alignment horizontal="center" vertical="center" wrapText="1"/>
    </xf>
    <xf numFmtId="0" fontId="2" fillId="0" borderId="2" xfId="75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2" xfId="97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2" xfId="73" applyFont="1" applyFill="1" applyBorder="1" applyAlignment="1">
      <alignment horizontal="center" vertical="center" wrapText="1"/>
    </xf>
    <xf numFmtId="182" fontId="2" fillId="0" borderId="2" xfId="127" applyNumberFormat="1" applyFont="1" applyFill="1" applyBorder="1" applyAlignment="1">
      <alignment horizontal="center" vertical="center" wrapText="1"/>
    </xf>
    <xf numFmtId="0" fontId="2" fillId="0" borderId="2" xfId="79" applyNumberFormat="1" applyFont="1" applyFill="1" applyBorder="1" applyAlignment="1" applyProtection="1">
      <alignment horizontal="center" vertical="center"/>
    </xf>
    <xf numFmtId="176" fontId="2" fillId="0" borderId="2" xfId="11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180" fontId="2" fillId="0" borderId="2" xfId="0" applyNumberFormat="1" applyFont="1" applyFill="1" applyBorder="1" applyAlignment="1">
      <alignment horizontal="center" vertical="center"/>
    </xf>
    <xf numFmtId="0" fontId="2" fillId="0" borderId="2" xfId="85" applyFont="1" applyFill="1" applyBorder="1" applyAlignment="1">
      <alignment horizontal="center" vertical="center" wrapText="1"/>
    </xf>
    <xf numFmtId="10" fontId="2" fillId="0" borderId="2" xfId="134" applyNumberFormat="1" applyFont="1" applyFill="1" applyBorder="1" applyAlignment="1" applyProtection="1">
      <alignment horizontal="center" vertical="center" wrapText="1"/>
    </xf>
    <xf numFmtId="0" fontId="2" fillId="0" borderId="2" xfId="76" applyFont="1" applyFill="1" applyBorder="1" applyAlignment="1">
      <alignment horizontal="center" vertical="center" wrapText="1"/>
    </xf>
    <xf numFmtId="0" fontId="2" fillId="0" borderId="2" xfId="78" applyFont="1" applyFill="1" applyBorder="1" applyAlignment="1">
      <alignment horizontal="center" vertical="center" wrapText="1"/>
    </xf>
    <xf numFmtId="0" fontId="2" fillId="0" borderId="2" xfId="78" applyNumberFormat="1" applyFont="1" applyFill="1" applyBorder="1" applyAlignment="1">
      <alignment horizontal="center" vertical="center" wrapText="1"/>
    </xf>
    <xf numFmtId="0" fontId="2" fillId="0" borderId="2" xfId="157" applyFont="1" applyFill="1" applyBorder="1" applyAlignment="1">
      <alignment horizontal="center" vertical="center" wrapText="1"/>
    </xf>
    <xf numFmtId="0" fontId="2" fillId="0" borderId="2" xfId="137" applyFont="1" applyFill="1" applyBorder="1" applyAlignment="1">
      <alignment horizontal="center" vertical="center" wrapText="1"/>
    </xf>
    <xf numFmtId="182" fontId="2" fillId="0" borderId="2" xfId="97" applyNumberFormat="1" applyFont="1" applyFill="1" applyBorder="1" applyAlignment="1">
      <alignment horizontal="center" vertical="center" wrapText="1"/>
    </xf>
    <xf numFmtId="10" fontId="2" fillId="0" borderId="2" xfId="51" applyNumberFormat="1" applyFont="1" applyFill="1" applyBorder="1" applyAlignment="1" applyProtection="1">
      <alignment horizontal="center" vertical="center" wrapText="1"/>
    </xf>
    <xf numFmtId="49" fontId="2" fillId="0" borderId="2" xfId="109" applyNumberFormat="1" applyFont="1" applyFill="1" applyBorder="1" applyAlignment="1">
      <alignment horizontal="center" vertical="center" wrapText="1"/>
    </xf>
    <xf numFmtId="182" fontId="2" fillId="0" borderId="2" xfId="136" applyNumberFormat="1" applyFont="1" applyFill="1" applyBorder="1" applyAlignment="1">
      <alignment horizontal="center" vertical="center" wrapText="1"/>
    </xf>
    <xf numFmtId="0" fontId="2" fillId="0" borderId="2" xfId="111" applyNumberFormat="1" applyFont="1" applyFill="1" applyBorder="1" applyAlignment="1">
      <alignment horizontal="center" vertical="center" wrapText="1"/>
    </xf>
    <xf numFmtId="0" fontId="2" fillId="0" borderId="2" xfId="77" applyNumberFormat="1" applyFont="1" applyFill="1" applyBorder="1" applyAlignment="1">
      <alignment horizontal="center" vertical="center" wrapText="1"/>
    </xf>
    <xf numFmtId="14" fontId="7" fillId="0" borderId="2" xfId="8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101" applyFont="1" applyFill="1" applyBorder="1" applyAlignment="1">
      <alignment horizontal="center" vertical="center"/>
    </xf>
    <xf numFmtId="49" fontId="2" fillId="0" borderId="2" xfId="89" applyNumberFormat="1" applyFont="1" applyFill="1" applyBorder="1" applyAlignment="1">
      <alignment horizontal="center" vertical="center" wrapText="1"/>
    </xf>
    <xf numFmtId="0" fontId="2" fillId="0" borderId="2" xfId="104" applyFont="1" applyFill="1" applyBorder="1" applyAlignment="1">
      <alignment horizontal="center" vertical="center" wrapText="1"/>
    </xf>
    <xf numFmtId="0" fontId="2" fillId="0" borderId="2" xfId="117" applyFont="1" applyFill="1" applyBorder="1" applyAlignment="1">
      <alignment horizontal="center" vertical="center" wrapText="1"/>
    </xf>
    <xf numFmtId="0" fontId="2" fillId="0" borderId="2" xfId="154" applyFont="1" applyFill="1" applyBorder="1" applyAlignment="1">
      <alignment horizontal="center" vertical="center" wrapText="1"/>
    </xf>
    <xf numFmtId="0" fontId="2" fillId="0" borderId="2" xfId="51" applyNumberFormat="1" applyFont="1" applyFill="1" applyBorder="1" applyAlignment="1">
      <alignment horizontal="center" vertical="center" wrapText="1"/>
    </xf>
    <xf numFmtId="0" fontId="2" fillId="0" borderId="2" xfId="72" applyFont="1" applyFill="1" applyBorder="1" applyAlignment="1" applyProtection="1">
      <alignment horizontal="center" vertical="center" wrapText="1"/>
    </xf>
    <xf numFmtId="0" fontId="2" fillId="0" borderId="2" xfId="119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82" fontId="2" fillId="0" borderId="2" xfId="155" applyNumberFormat="1" applyFont="1" applyFill="1" applyBorder="1" applyAlignment="1">
      <alignment horizontal="center" vertical="center"/>
    </xf>
    <xf numFmtId="180" fontId="6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99" applyFont="1" applyFill="1" applyBorder="1" applyAlignment="1" applyProtection="1">
      <alignment horizontal="center" vertical="center" wrapText="1"/>
      <protection locked="0"/>
    </xf>
    <xf numFmtId="180" fontId="2" fillId="0" borderId="2" xfId="78" applyNumberFormat="1" applyFont="1" applyFill="1" applyBorder="1" applyAlignment="1" applyProtection="1">
      <alignment horizontal="center" vertical="center" wrapText="1"/>
      <protection locked="0"/>
    </xf>
    <xf numFmtId="14" fontId="2" fillId="0" borderId="2" xfId="24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119" applyFont="1" applyFill="1" applyBorder="1" applyAlignment="1" applyProtection="1">
      <alignment horizontal="center" vertical="center" wrapText="1"/>
      <protection locked="0"/>
    </xf>
    <xf numFmtId="0" fontId="2" fillId="0" borderId="2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76" applyFont="1" applyFill="1" applyBorder="1" applyAlignment="1" applyProtection="1">
      <alignment horizontal="center" vertical="center" wrapText="1"/>
      <protection locked="0"/>
    </xf>
    <xf numFmtId="0" fontId="2" fillId="0" borderId="2" xfId="26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24" applyFont="1" applyFill="1" applyBorder="1" applyAlignment="1" applyProtection="1">
      <alignment horizontal="center" vertical="center" wrapText="1"/>
      <protection locked="0"/>
    </xf>
    <xf numFmtId="14" fontId="2" fillId="0" borderId="2" xfId="36" applyNumberFormat="1" applyFont="1" applyFill="1" applyBorder="1" applyAlignment="1" applyProtection="1">
      <alignment horizontal="center" vertical="center" wrapText="1"/>
      <protection locked="0"/>
    </xf>
    <xf numFmtId="10" fontId="2" fillId="0" borderId="2" xfId="77" applyNumberFormat="1" applyFont="1" applyFill="1" applyBorder="1" applyAlignment="1" applyProtection="1">
      <alignment horizontal="center" vertical="center" wrapText="1"/>
      <protection locked="0"/>
    </xf>
    <xf numFmtId="176" fontId="2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10" fontId="8" fillId="0" borderId="2" xfId="0" applyNumberFormat="1" applyFont="1" applyFill="1" applyBorder="1" applyAlignment="1" applyProtection="1">
      <alignment horizontal="center" vertical="center" wrapText="1"/>
    </xf>
    <xf numFmtId="180" fontId="8" fillId="0" borderId="2" xfId="0" applyNumberFormat="1" applyFont="1" applyFill="1" applyBorder="1" applyAlignment="1">
      <alignment horizontal="center" vertical="center"/>
    </xf>
    <xf numFmtId="0" fontId="2" fillId="0" borderId="2" xfId="137" applyFont="1" applyFill="1" applyBorder="1" applyAlignment="1" applyProtection="1">
      <alignment horizontal="center" vertical="center" wrapText="1"/>
    </xf>
    <xf numFmtId="10" fontId="2" fillId="0" borderId="2" xfId="137" applyNumberFormat="1" applyFont="1" applyFill="1" applyBorder="1" applyAlignment="1" applyProtection="1">
      <alignment horizontal="center" vertical="center" wrapText="1"/>
    </xf>
    <xf numFmtId="182" fontId="2" fillId="0" borderId="2" xfId="137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181" fontId="2" fillId="0" borderId="2" xfId="137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2" fillId="0" borderId="2" xfId="0" applyFont="1" applyFill="1" applyBorder="1">
      <alignment vertical="center"/>
    </xf>
    <xf numFmtId="176" fontId="2" fillId="0" borderId="2" xfId="0" applyNumberFormat="1" applyFont="1" applyFill="1" applyBorder="1" applyAlignment="1" quotePrefix="1">
      <alignment horizontal="center" vertical="center" wrapText="1"/>
    </xf>
    <xf numFmtId="0" fontId="2" fillId="0" borderId="2" xfId="0" applyNumberFormat="1" applyFont="1" applyFill="1" applyBorder="1" applyAlignment="1" quotePrefix="1">
      <alignment horizontal="center" vertical="center" wrapText="1"/>
    </xf>
    <xf numFmtId="176" fontId="2" fillId="0" borderId="2" xfId="0" applyNumberFormat="1" applyFont="1" applyFill="1" applyBorder="1" applyAlignment="1" quotePrefix="1">
      <alignment horizontal="center" vertical="center"/>
    </xf>
    <xf numFmtId="176" fontId="2" fillId="0" borderId="2" xfId="0" applyNumberFormat="1" applyFont="1" applyFill="1" applyBorder="1" applyAlignment="1" applyProtection="1" quotePrefix="1">
      <alignment horizontal="center" vertical="center"/>
      <protection locked="0"/>
    </xf>
    <xf numFmtId="176" fontId="2" fillId="0" borderId="2" xfId="0" applyNumberFormat="1" applyFont="1" applyFill="1" applyBorder="1" applyAlignment="1" applyProtection="1" quotePrefix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 quotePrefix="1">
      <alignment horizontal="center" vertical="center"/>
      <protection locked="0"/>
    </xf>
    <xf numFmtId="0" fontId="2" fillId="0" borderId="2" xfId="0" applyNumberFormat="1" applyFont="1" applyFill="1" applyBorder="1" applyAlignment="1" applyProtection="1" quotePrefix="1">
      <alignment horizontal="center" vertical="center" wrapText="1"/>
      <protection locked="0"/>
    </xf>
    <xf numFmtId="176" fontId="2" fillId="0" borderId="2" xfId="0" applyNumberFormat="1" applyFont="1" applyFill="1" applyBorder="1" applyAlignment="1" applyProtection="1" quotePrefix="1">
      <alignment horizontal="center" vertical="center"/>
    </xf>
  </cellXfs>
  <cellStyles count="1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Sheet1_327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_Sheet1_7" xfId="14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常规_Sheet1_146" xfId="22"/>
    <cellStyle name="标题 1" xfId="23" builtinId="16"/>
    <cellStyle name="常规_妇女贴息" xfId="24"/>
    <cellStyle name="标题 2" xfId="25" builtinId="17"/>
    <cellStyle name="常规_Sheet1_321" xfId="26"/>
    <cellStyle name="60% - 强调文字颜色 1" xfId="27" builtinId="32"/>
    <cellStyle name="标题 3" xfId="28" builtinId="18"/>
    <cellStyle name="输出" xfId="29" builtinId="21"/>
    <cellStyle name="常规_修改过的表_27" xfId="30"/>
    <cellStyle name="常规_Sheet1_14" xfId="31"/>
    <cellStyle name="60% - 强调文字颜色 4" xfId="32" builtinId="44"/>
    <cellStyle name="计算" xfId="33" builtinId="22"/>
    <cellStyle name="检查单元格" xfId="34" builtinId="23"/>
    <cellStyle name="常规_Sheet1_131" xfId="35"/>
    <cellStyle name="常规_Sheet1_9" xfId="36"/>
    <cellStyle name="20% - 强调文字颜色 6" xfId="37" builtinId="50"/>
    <cellStyle name="强调文字颜色 2" xfId="38" builtinId="33"/>
    <cellStyle name="链接单元格" xfId="39" builtinId="24"/>
    <cellStyle name="汇总" xfId="40" builtinId="25"/>
    <cellStyle name="常规_Sheet1_329" xfId="41"/>
    <cellStyle name="好" xfId="42" builtinId="26"/>
    <cellStyle name="适中" xfId="43" builtinId="28"/>
    <cellStyle name="20% - 强调文字颜色 5" xfId="44" builtinId="46"/>
    <cellStyle name="常规_妇女贴息_7" xfId="45"/>
    <cellStyle name="强调文字颜色 1" xfId="46" builtinId="29"/>
    <cellStyle name="20% - 强调文字颜色 1" xfId="47" builtinId="30"/>
    <cellStyle name="常规_妇女贴息_3" xfId="48"/>
    <cellStyle name="40% - 强调文字颜色 1" xfId="49" builtinId="31"/>
    <cellStyle name="20% - 强调文字颜色 2" xfId="50" builtinId="34"/>
    <cellStyle name="常规_Sheet1_20_Sheet1" xfId="51"/>
    <cellStyle name="40% - 强调文字颜色 2" xfId="52" builtinId="35"/>
    <cellStyle name="强调文字颜色 3" xfId="53" builtinId="37"/>
    <cellStyle name="强调文字颜色 4" xfId="54" builtinId="41"/>
    <cellStyle name="20% - 强调文字颜色 4" xfId="55" builtinId="42"/>
    <cellStyle name="常规_妇女贴息_6" xfId="56"/>
    <cellStyle name="常规_Sheet1_4_Sheet1" xfId="57"/>
    <cellStyle name="常规_Sheet1_36 2" xfId="58"/>
    <cellStyle name="40% - 强调文字颜色 4" xfId="59" builtinId="43"/>
    <cellStyle name="强调文字颜色 5" xfId="60" builtinId="45"/>
    <cellStyle name="40% - 强调文字颜色 5" xfId="61" builtinId="47"/>
    <cellStyle name="常规_Sheet1_1_Sheet1_1" xfId="62"/>
    <cellStyle name="60% - 强调文字颜色 5" xfId="63" builtinId="48"/>
    <cellStyle name="强调文字颜色 6" xfId="64" builtinId="49"/>
    <cellStyle name="40% - 强调文字颜色 6" xfId="65" builtinId="51"/>
    <cellStyle name="常规_Sheet1_102" xfId="66"/>
    <cellStyle name="60% - 强调文字颜色 6" xfId="67" builtinId="52"/>
    <cellStyle name="常规_Sheet1_142" xfId="68"/>
    <cellStyle name="常规_Sheet1_137" xfId="69"/>
    <cellStyle name="常规_修改过的表_28" xfId="70"/>
    <cellStyle name="常规_Sheet1_20" xfId="71"/>
    <cellStyle name="常规 10" xfId="72"/>
    <cellStyle name="常规_Sheet1_326" xfId="73"/>
    <cellStyle name="常规_Sheet1_104" xfId="74"/>
    <cellStyle name="常规_Sheet1" xfId="75"/>
    <cellStyle name="常规_Sheet1_328" xfId="76"/>
    <cellStyle name="常规_Sheet1_23" xfId="77"/>
    <cellStyle name="常规_Sheet1_38" xfId="78"/>
    <cellStyle name="常规_Sheet1_43" xfId="79"/>
    <cellStyle name="常规_Sheet1 2" xfId="80"/>
    <cellStyle name="常规_Sheet1_44" xfId="81"/>
    <cellStyle name="常规_Sheet1_143" xfId="82"/>
    <cellStyle name="常规_Sheet1_138" xfId="83"/>
    <cellStyle name="常规_Sheet1_108" xfId="84"/>
    <cellStyle name="常规_Sheet1_144" xfId="85"/>
    <cellStyle name="常规_Sheet1_139" xfId="86"/>
    <cellStyle name="常规_Sheet1_91" xfId="87"/>
    <cellStyle name="常规_Sheet1_86" xfId="88"/>
    <cellStyle name="常规_Sheet1_28" xfId="89"/>
    <cellStyle name="常规_Sheet1_123" xfId="90"/>
    <cellStyle name="常规_Sheet1_98" xfId="91"/>
    <cellStyle name="常规_Sheet1_291" xfId="92"/>
    <cellStyle name="常规_Sheet1_79" xfId="93"/>
    <cellStyle name="常规_Sheet1_4" xfId="94"/>
    <cellStyle name="常规_Sheet1_309" xfId="95"/>
    <cellStyle name="常规_Sheet1_5" xfId="96"/>
    <cellStyle name="常规_Sheet1_36" xfId="97"/>
    <cellStyle name="常规_Sheet1_94" xfId="98"/>
    <cellStyle name="常规_Sheet1_318" xfId="99"/>
    <cellStyle name="常规_Sheet1_323" xfId="100"/>
    <cellStyle name="常规 12" xfId="101"/>
    <cellStyle name="常规_Sheet1_109" xfId="102"/>
    <cellStyle name="常规_Sheet1_330" xfId="103"/>
    <cellStyle name="常规_Sheet1_325" xfId="104"/>
    <cellStyle name="常规_Sheet1_95" xfId="105"/>
    <cellStyle name="常规_Sheet1_6" xfId="106"/>
    <cellStyle name="常规_Sheet1_24" xfId="107"/>
    <cellStyle name="常规_Sheet1_253" xfId="108"/>
    <cellStyle name="常规_Sheet1_1 2" xfId="109"/>
    <cellStyle name="常规_Sheet1_45" xfId="110"/>
    <cellStyle name="常规_Sheet2_33" xfId="111"/>
    <cellStyle name="常规_Sheet1_134" xfId="112"/>
    <cellStyle name="常规_Sheet1_129" xfId="113"/>
    <cellStyle name="常规_Sheet1_140" xfId="114"/>
    <cellStyle name="常规_Sheet1_324" xfId="115"/>
    <cellStyle name="常规_Sheet1_110" xfId="116"/>
    <cellStyle name="常规_Sheet1_145" xfId="117"/>
    <cellStyle name="常规_修改过的表_13" xfId="118"/>
    <cellStyle name="常规_Sheet1_22" xfId="119"/>
    <cellStyle name="常规_Sheet1_96" xfId="120"/>
    <cellStyle name="常规_修改过的表_30" xfId="121"/>
    <cellStyle name="常规_Sheet1_93" xfId="122"/>
    <cellStyle name="常规_Sheet1_103" xfId="123"/>
    <cellStyle name="常规_Sheet1_141" xfId="124"/>
    <cellStyle name="常规_Sheet1_136" xfId="125"/>
    <cellStyle name="常规_Sheet1_92" xfId="126"/>
    <cellStyle name="常规_Sheet1_90" xfId="127"/>
    <cellStyle name="常规_Sheet1_107" xfId="128"/>
    <cellStyle name="常规_Sheet1_2" xfId="129"/>
    <cellStyle name="常规_Sheet1_130" xfId="130"/>
    <cellStyle name="常规_Sheet1_4_修改过的表" xfId="131"/>
    <cellStyle name="常规_修改过的表_1" xfId="132"/>
    <cellStyle name="常规_修改过的表_29" xfId="133"/>
    <cellStyle name="常规 3" xfId="134"/>
    <cellStyle name="常规_修改过的表_31" xfId="135"/>
    <cellStyle name="常规_Sheet1_13" xfId="136"/>
    <cellStyle name="常规_Sheet1_1" xfId="137"/>
    <cellStyle name="常规_Sheet2_42" xfId="138"/>
    <cellStyle name="常规_Sheet2_43" xfId="139"/>
    <cellStyle name="常规_妇女贴息_1" xfId="140"/>
    <cellStyle name="常规_妇女贴息_2" xfId="141"/>
    <cellStyle name="常规_Sheet1_178" xfId="142"/>
    <cellStyle name="常规_Sheet1_176" xfId="143"/>
    <cellStyle name="常规_Sheet1_127" xfId="144"/>
    <cellStyle name="常规_Sheet1_175" xfId="145"/>
    <cellStyle name="常规_Sheet1_180" xfId="146"/>
    <cellStyle name="常规_Sheet1_69" xfId="147"/>
    <cellStyle name="常规_Sheet1_71" xfId="148"/>
    <cellStyle name="常规_Sheet1_128" xfId="149"/>
    <cellStyle name="常规_Sheet1_179" xfId="150"/>
    <cellStyle name="常规_2021.04.30_1" xfId="151"/>
    <cellStyle name="常规_Sheet1_182" xfId="152"/>
    <cellStyle name="常规_Sheet1_147" xfId="153"/>
    <cellStyle name="常规_Sheet1_148" xfId="154"/>
    <cellStyle name="常规_Sheet1_4_Sheet1_6月" xfId="155"/>
    <cellStyle name="常规_Sheet1_324_一般农民小贷" xfId="156"/>
    <cellStyle name="常规_Sheet1_321_一般农民小贷" xfId="157"/>
    <cellStyle name="常规_原表_3" xfId="158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64"/>
  <sheetViews>
    <sheetView tabSelected="1" topLeftCell="A260" workbookViewId="0">
      <selection activeCell="Q264" sqref="Q264"/>
    </sheetView>
  </sheetViews>
  <sheetFormatPr defaultColWidth="9" defaultRowHeight="22.5" customHeight="1"/>
  <cols>
    <col min="1" max="1" width="5.75454545454545" style="3" customWidth="1"/>
    <col min="2" max="2" width="10.6272727272727" style="3" customWidth="1"/>
    <col min="3" max="3" width="8.12727272727273" style="3" customWidth="1"/>
    <col min="4" max="4" width="6.62727272727273" style="3" customWidth="1"/>
    <col min="5" max="5" width="11.1272727272727" style="3" customWidth="1"/>
    <col min="6" max="6" width="6.62727272727273" style="3" customWidth="1"/>
    <col min="7" max="7" width="10.3727272727273" style="3" customWidth="1"/>
    <col min="8" max="8" width="9.62727272727273" style="3" customWidth="1"/>
    <col min="9" max="9" width="6.62727272727273" style="3" customWidth="1"/>
    <col min="10" max="10" width="8.12727272727273" style="2" customWidth="1"/>
    <col min="11" max="11" width="18.6272727272727" style="3" customWidth="1"/>
    <col min="12" max="12" width="8.87272727272727" style="3" customWidth="1"/>
    <col min="13" max="13" width="8.12727272727273" style="2" customWidth="1"/>
    <col min="14" max="14" width="5.12727272727273" style="3" customWidth="1"/>
    <col min="15" max="16" width="6.62727272727273" style="3" customWidth="1"/>
    <col min="17" max="17" width="11.7545454545455" style="3" customWidth="1"/>
    <col min="18" max="18" width="9.62727272727273" style="3" customWidth="1"/>
    <col min="19" max="16384" width="9" style="3"/>
  </cols>
  <sheetData>
    <row r="1" customHeight="1" spans="1:18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="1" customFormat="1" customHeight="1" spans="1:17">
      <c r="A2" s="8" t="s">
        <v>1</v>
      </c>
      <c r="B2" s="8"/>
      <c r="C2" s="8"/>
      <c r="D2" s="8"/>
      <c r="E2" s="8"/>
      <c r="F2" s="9"/>
      <c r="G2" s="10"/>
      <c r="H2" s="11"/>
      <c r="I2" s="69" t="s">
        <v>2</v>
      </c>
      <c r="J2" s="69"/>
      <c r="K2" s="11"/>
      <c r="M2" s="70"/>
      <c r="O2" s="71"/>
      <c r="P2" s="71"/>
      <c r="Q2" s="71"/>
    </row>
    <row r="3" s="2" customFormat="1" ht="60" customHeight="1" spans="1:18">
      <c r="A3" s="12" t="s">
        <v>3</v>
      </c>
      <c r="B3" s="12" t="s">
        <v>4</v>
      </c>
      <c r="C3" s="12" t="s">
        <v>5</v>
      </c>
      <c r="D3" s="13" t="s">
        <v>6</v>
      </c>
      <c r="E3" s="12" t="s">
        <v>7</v>
      </c>
      <c r="F3" s="12" t="s">
        <v>8</v>
      </c>
      <c r="G3" s="14" t="s">
        <v>9</v>
      </c>
      <c r="H3" s="14" t="s">
        <v>10</v>
      </c>
      <c r="I3" s="12" t="s">
        <v>11</v>
      </c>
      <c r="J3" s="12" t="s">
        <v>12</v>
      </c>
      <c r="K3" s="12" t="s">
        <v>13</v>
      </c>
      <c r="L3" s="14" t="s">
        <v>14</v>
      </c>
      <c r="M3" s="13" t="s">
        <v>15</v>
      </c>
      <c r="N3" s="13" t="s">
        <v>16</v>
      </c>
      <c r="O3" s="13" t="s">
        <v>17</v>
      </c>
      <c r="P3" s="13" t="s">
        <v>18</v>
      </c>
      <c r="Q3" s="51" t="s">
        <v>19</v>
      </c>
      <c r="R3" s="13" t="s">
        <v>20</v>
      </c>
    </row>
    <row r="4" s="2" customFormat="1" customHeight="1" spans="1:18">
      <c r="A4" s="15">
        <f>MAX($A$3:A3)+1</f>
        <v>1</v>
      </c>
      <c r="B4" s="15" t="s">
        <v>21</v>
      </c>
      <c r="C4" s="16" t="s">
        <v>22</v>
      </c>
      <c r="D4" s="17">
        <v>20000</v>
      </c>
      <c r="E4" s="16" t="s">
        <v>23</v>
      </c>
      <c r="F4" s="18">
        <v>0.0475</v>
      </c>
      <c r="G4" s="19">
        <v>44011</v>
      </c>
      <c r="H4" s="19">
        <v>44011</v>
      </c>
      <c r="I4" s="15" t="s">
        <v>24</v>
      </c>
      <c r="J4" s="15" t="s">
        <v>25</v>
      </c>
      <c r="K4" s="16" t="s">
        <v>26</v>
      </c>
      <c r="L4" s="72">
        <v>44398</v>
      </c>
      <c r="M4" s="17">
        <v>20000</v>
      </c>
      <c r="N4" s="18">
        <v>0.0475</v>
      </c>
      <c r="O4" s="16">
        <f t="shared" ref="O4:O67" si="0">DAYS360(H4,L4,FALSE)</f>
        <v>382</v>
      </c>
      <c r="P4" s="16">
        <v>382</v>
      </c>
      <c r="Q4" s="109">
        <f>ROUND(M4*N4*P4/360,2)</f>
        <v>1008.06</v>
      </c>
      <c r="R4" s="15"/>
    </row>
    <row r="5" s="2" customFormat="1" customHeight="1" spans="1:18">
      <c r="A5" s="15">
        <f>MAX($A$3:A4)+1</f>
        <v>2</v>
      </c>
      <c r="B5" s="15" t="s">
        <v>21</v>
      </c>
      <c r="C5" s="20" t="s">
        <v>27</v>
      </c>
      <c r="D5" s="16">
        <v>50000</v>
      </c>
      <c r="E5" s="16" t="s">
        <v>28</v>
      </c>
      <c r="F5" s="18">
        <v>0.0435</v>
      </c>
      <c r="G5" s="19">
        <v>44019</v>
      </c>
      <c r="H5" s="19">
        <v>44019</v>
      </c>
      <c r="I5" s="15" t="s">
        <v>29</v>
      </c>
      <c r="J5" s="15" t="s">
        <v>25</v>
      </c>
      <c r="K5" s="16" t="s">
        <v>30</v>
      </c>
      <c r="L5" s="23" t="s">
        <v>31</v>
      </c>
      <c r="M5" s="16">
        <v>50000</v>
      </c>
      <c r="N5" s="18">
        <v>0.0435</v>
      </c>
      <c r="O5" s="16">
        <f t="shared" si="0"/>
        <v>358</v>
      </c>
      <c r="P5" s="16">
        <v>358</v>
      </c>
      <c r="Q5" s="109">
        <f t="shared" ref="Q5:Q68" si="1">ROUND(M5*N5*P5/360,2)</f>
        <v>2162.92</v>
      </c>
      <c r="R5" s="15"/>
    </row>
    <row r="6" s="2" customFormat="1" customHeight="1" spans="1:18">
      <c r="A6" s="15">
        <f>MAX($A$3:A5)+1</f>
        <v>3</v>
      </c>
      <c r="B6" s="15" t="s">
        <v>21</v>
      </c>
      <c r="C6" s="16" t="s">
        <v>32</v>
      </c>
      <c r="D6" s="17">
        <v>30000</v>
      </c>
      <c r="E6" s="16" t="s">
        <v>23</v>
      </c>
      <c r="F6" s="18">
        <v>0.0435</v>
      </c>
      <c r="G6" s="19">
        <v>44062</v>
      </c>
      <c r="H6" s="19">
        <v>44062</v>
      </c>
      <c r="I6" s="15" t="s">
        <v>29</v>
      </c>
      <c r="J6" s="15" t="s">
        <v>25</v>
      </c>
      <c r="K6" s="16" t="s">
        <v>33</v>
      </c>
      <c r="L6" s="72">
        <v>44397</v>
      </c>
      <c r="M6" s="17">
        <v>30000</v>
      </c>
      <c r="N6" s="18">
        <v>0.0435</v>
      </c>
      <c r="O6" s="16">
        <f t="shared" si="0"/>
        <v>331</v>
      </c>
      <c r="P6" s="16">
        <f>DAYS360(H6,L6,FALSE)</f>
        <v>331</v>
      </c>
      <c r="Q6" s="109">
        <f t="shared" si="1"/>
        <v>1199.88</v>
      </c>
      <c r="R6" s="15"/>
    </row>
    <row r="7" s="2" customFormat="1" customHeight="1" spans="1:18">
      <c r="A7" s="15">
        <f>MAX($A$3:A6)+1</f>
        <v>4</v>
      </c>
      <c r="B7" s="21" t="s">
        <v>21</v>
      </c>
      <c r="C7" s="22" t="s">
        <v>34</v>
      </c>
      <c r="D7" s="20">
        <v>50000</v>
      </c>
      <c r="E7" s="21" t="s">
        <v>35</v>
      </c>
      <c r="F7" s="18">
        <v>0.0435</v>
      </c>
      <c r="G7" s="23" t="s">
        <v>36</v>
      </c>
      <c r="H7" s="23" t="s">
        <v>36</v>
      </c>
      <c r="I7" s="23" t="s">
        <v>29</v>
      </c>
      <c r="J7" s="23" t="s">
        <v>25</v>
      </c>
      <c r="K7" s="23" t="s">
        <v>26</v>
      </c>
      <c r="L7" s="23" t="s">
        <v>37</v>
      </c>
      <c r="M7" s="16">
        <v>50000</v>
      </c>
      <c r="N7" s="18">
        <v>0.0435</v>
      </c>
      <c r="O7" s="16">
        <f t="shared" si="0"/>
        <v>346</v>
      </c>
      <c r="P7" s="16">
        <v>346</v>
      </c>
      <c r="Q7" s="109">
        <f t="shared" si="1"/>
        <v>2090.42</v>
      </c>
      <c r="R7" s="15"/>
    </row>
    <row r="8" s="2" customFormat="1" customHeight="1" spans="1:18">
      <c r="A8" s="15">
        <f>MAX($A$3:A7)+1</f>
        <v>5</v>
      </c>
      <c r="B8" s="21" t="s">
        <v>21</v>
      </c>
      <c r="C8" s="22" t="s">
        <v>38</v>
      </c>
      <c r="D8" s="16">
        <v>30000</v>
      </c>
      <c r="E8" s="21" t="s">
        <v>39</v>
      </c>
      <c r="F8" s="18">
        <v>0.0435</v>
      </c>
      <c r="G8" s="24">
        <v>44049</v>
      </c>
      <c r="H8" s="24">
        <v>44049</v>
      </c>
      <c r="I8" s="23" t="s">
        <v>29</v>
      </c>
      <c r="J8" s="23" t="s">
        <v>25</v>
      </c>
      <c r="K8" s="23" t="s">
        <v>26</v>
      </c>
      <c r="L8" s="23" t="s">
        <v>40</v>
      </c>
      <c r="M8" s="16">
        <v>30000</v>
      </c>
      <c r="N8" s="18">
        <v>0.0435</v>
      </c>
      <c r="O8" s="16">
        <f t="shared" si="0"/>
        <v>346</v>
      </c>
      <c r="P8" s="16">
        <v>346</v>
      </c>
      <c r="Q8" s="109">
        <f t="shared" si="1"/>
        <v>1254.25</v>
      </c>
      <c r="R8" s="15"/>
    </row>
    <row r="9" s="2" customFormat="1" customHeight="1" spans="1:18">
      <c r="A9" s="15">
        <f>MAX($A$3:A8)+1</f>
        <v>6</v>
      </c>
      <c r="B9" s="21" t="s">
        <v>21</v>
      </c>
      <c r="C9" s="22" t="s">
        <v>41</v>
      </c>
      <c r="D9" s="16">
        <v>20000</v>
      </c>
      <c r="E9" s="21" t="s">
        <v>23</v>
      </c>
      <c r="F9" s="18">
        <v>0.0435</v>
      </c>
      <c r="G9" s="24">
        <v>44064</v>
      </c>
      <c r="H9" s="24">
        <v>44064</v>
      </c>
      <c r="I9" s="23" t="s">
        <v>29</v>
      </c>
      <c r="J9" s="23" t="s">
        <v>25</v>
      </c>
      <c r="K9" s="23" t="s">
        <v>42</v>
      </c>
      <c r="L9" s="23" t="s">
        <v>43</v>
      </c>
      <c r="M9" s="16">
        <v>20000</v>
      </c>
      <c r="N9" s="18">
        <v>0.0435</v>
      </c>
      <c r="O9" s="16">
        <f t="shared" si="0"/>
        <v>332</v>
      </c>
      <c r="P9" s="16">
        <v>332</v>
      </c>
      <c r="Q9" s="109">
        <f t="shared" si="1"/>
        <v>802.33</v>
      </c>
      <c r="R9" s="16"/>
    </row>
    <row r="10" s="2" customFormat="1" customHeight="1" spans="1:18">
      <c r="A10" s="15">
        <f>MAX($A$3:A9)+1</f>
        <v>7</v>
      </c>
      <c r="B10" s="15" t="s">
        <v>21</v>
      </c>
      <c r="C10" s="20" t="s">
        <v>44</v>
      </c>
      <c r="D10" s="25">
        <v>30000</v>
      </c>
      <c r="E10" s="16" t="s">
        <v>23</v>
      </c>
      <c r="F10" s="18">
        <v>0.0435</v>
      </c>
      <c r="G10" s="19">
        <v>44021</v>
      </c>
      <c r="H10" s="19">
        <v>44021</v>
      </c>
      <c r="I10" s="15" t="s">
        <v>29</v>
      </c>
      <c r="J10" s="15" t="s">
        <v>25</v>
      </c>
      <c r="K10" s="16" t="s">
        <v>45</v>
      </c>
      <c r="L10" s="23" t="s">
        <v>31</v>
      </c>
      <c r="M10" s="29">
        <v>30000</v>
      </c>
      <c r="N10" s="18">
        <v>0.0435</v>
      </c>
      <c r="O10" s="16">
        <f t="shared" si="0"/>
        <v>356</v>
      </c>
      <c r="P10" s="16">
        <v>356</v>
      </c>
      <c r="Q10" s="109">
        <f t="shared" si="1"/>
        <v>1290.5</v>
      </c>
      <c r="R10" s="15"/>
    </row>
    <row r="11" s="2" customFormat="1" customHeight="1" spans="1:18">
      <c r="A11" s="15">
        <f>MAX($A$3:A10)+1</f>
        <v>8</v>
      </c>
      <c r="B11" s="15" t="s">
        <v>21</v>
      </c>
      <c r="C11" s="20" t="s">
        <v>46</v>
      </c>
      <c r="D11" s="26">
        <v>15000</v>
      </c>
      <c r="E11" s="27" t="s">
        <v>23</v>
      </c>
      <c r="F11" s="28">
        <v>0.0435</v>
      </c>
      <c r="G11" s="19">
        <v>44029</v>
      </c>
      <c r="H11" s="19">
        <v>44029</v>
      </c>
      <c r="I11" s="22" t="s">
        <v>29</v>
      </c>
      <c r="J11" s="15" t="s">
        <v>25</v>
      </c>
      <c r="K11" s="73" t="s">
        <v>47</v>
      </c>
      <c r="L11" s="23" t="s">
        <v>37</v>
      </c>
      <c r="M11" s="29">
        <v>15000</v>
      </c>
      <c r="N11" s="18">
        <v>0.0435</v>
      </c>
      <c r="O11" s="16">
        <f t="shared" si="0"/>
        <v>358</v>
      </c>
      <c r="P11" s="16">
        <f>DAYS360(H11,L11,FALSE)</f>
        <v>358</v>
      </c>
      <c r="Q11" s="109">
        <f t="shared" si="1"/>
        <v>648.88</v>
      </c>
      <c r="R11" s="15"/>
    </row>
    <row r="12" s="2" customFormat="1" customHeight="1" spans="1:18">
      <c r="A12" s="15">
        <f>MAX($A$3:A11)+1</f>
        <v>9</v>
      </c>
      <c r="B12" s="15" t="s">
        <v>21</v>
      </c>
      <c r="C12" s="20" t="s">
        <v>48</v>
      </c>
      <c r="D12" s="26">
        <v>15000</v>
      </c>
      <c r="E12" s="27" t="s">
        <v>23</v>
      </c>
      <c r="F12" s="28">
        <v>0.0475</v>
      </c>
      <c r="G12" s="19">
        <v>44036</v>
      </c>
      <c r="H12" s="19">
        <v>44036</v>
      </c>
      <c r="I12" s="22" t="s">
        <v>49</v>
      </c>
      <c r="J12" s="15" t="s">
        <v>50</v>
      </c>
      <c r="K12" s="73" t="s">
        <v>42</v>
      </c>
      <c r="L12" s="24">
        <v>44397</v>
      </c>
      <c r="M12" s="26">
        <v>15000</v>
      </c>
      <c r="N12" s="28">
        <v>0.0475</v>
      </c>
      <c r="O12" s="16">
        <f t="shared" si="0"/>
        <v>356</v>
      </c>
      <c r="P12" s="16">
        <v>356</v>
      </c>
      <c r="Q12" s="109">
        <f t="shared" si="1"/>
        <v>704.58</v>
      </c>
      <c r="R12" s="15"/>
    </row>
    <row r="13" s="2" customFormat="1" customHeight="1" spans="1:18">
      <c r="A13" s="15">
        <f>MAX($A$3:A12)+1</f>
        <v>10</v>
      </c>
      <c r="B13" s="15" t="s">
        <v>21</v>
      </c>
      <c r="C13" s="15" t="s">
        <v>51</v>
      </c>
      <c r="D13" s="29">
        <v>20000</v>
      </c>
      <c r="E13" s="27" t="s">
        <v>52</v>
      </c>
      <c r="F13" s="18">
        <v>0.0475</v>
      </c>
      <c r="G13" s="19">
        <v>44036</v>
      </c>
      <c r="H13" s="19">
        <v>44036</v>
      </c>
      <c r="I13" s="22" t="s">
        <v>53</v>
      </c>
      <c r="J13" s="15" t="s">
        <v>50</v>
      </c>
      <c r="K13" s="73" t="s">
        <v>54</v>
      </c>
      <c r="L13" s="23" t="s">
        <v>55</v>
      </c>
      <c r="M13" s="29">
        <v>20000</v>
      </c>
      <c r="N13" s="18">
        <v>0.0475</v>
      </c>
      <c r="O13" s="16">
        <f t="shared" si="0"/>
        <v>355</v>
      </c>
      <c r="P13" s="16">
        <v>355</v>
      </c>
      <c r="Q13" s="109">
        <f t="shared" si="1"/>
        <v>936.81</v>
      </c>
      <c r="R13" s="15"/>
    </row>
    <row r="14" s="2" customFormat="1" customHeight="1" spans="1:18">
      <c r="A14" s="15">
        <f>MAX($A$3:A13)+1</f>
        <v>11</v>
      </c>
      <c r="B14" s="15" t="s">
        <v>21</v>
      </c>
      <c r="C14" s="20" t="s">
        <v>56</v>
      </c>
      <c r="D14" s="29">
        <v>10000</v>
      </c>
      <c r="E14" s="27" t="s">
        <v>57</v>
      </c>
      <c r="F14" s="18">
        <v>0.0475</v>
      </c>
      <c r="G14" s="19">
        <v>44050</v>
      </c>
      <c r="H14" s="19">
        <v>44050</v>
      </c>
      <c r="I14" s="22" t="s">
        <v>53</v>
      </c>
      <c r="J14" s="15" t="s">
        <v>25</v>
      </c>
      <c r="K14" s="73" t="s">
        <v>58</v>
      </c>
      <c r="L14" s="23" t="s">
        <v>59</v>
      </c>
      <c r="M14" s="29">
        <v>10000</v>
      </c>
      <c r="N14" s="18">
        <v>0.0475</v>
      </c>
      <c r="O14" s="16">
        <f t="shared" si="0"/>
        <v>349</v>
      </c>
      <c r="P14" s="16">
        <v>349</v>
      </c>
      <c r="Q14" s="109">
        <f t="shared" si="1"/>
        <v>460.49</v>
      </c>
      <c r="R14" s="15"/>
    </row>
    <row r="15" s="2" customFormat="1" customHeight="1" spans="1:18">
      <c r="A15" s="15">
        <f>MAX($A$3:A14)+1</f>
        <v>12</v>
      </c>
      <c r="B15" s="15" t="s">
        <v>21</v>
      </c>
      <c r="C15" s="30" t="s">
        <v>60</v>
      </c>
      <c r="D15" s="31">
        <v>20000</v>
      </c>
      <c r="E15" s="32" t="s">
        <v>23</v>
      </c>
      <c r="F15" s="32">
        <v>0.0465</v>
      </c>
      <c r="G15" s="33">
        <v>44341</v>
      </c>
      <c r="H15" s="33">
        <v>44341</v>
      </c>
      <c r="I15" s="74" t="s">
        <v>61</v>
      </c>
      <c r="J15" s="75" t="s">
        <v>25</v>
      </c>
      <c r="K15" s="16" t="s">
        <v>62</v>
      </c>
      <c r="L15" s="76">
        <v>44401</v>
      </c>
      <c r="M15" s="31">
        <v>20000</v>
      </c>
      <c r="N15" s="32">
        <v>0.0465</v>
      </c>
      <c r="O15" s="77">
        <f t="shared" si="0"/>
        <v>59</v>
      </c>
      <c r="P15" s="77">
        <f>DAYS360(H15,L15,FALSE)</f>
        <v>59</v>
      </c>
      <c r="Q15" s="109">
        <f t="shared" si="1"/>
        <v>152.42</v>
      </c>
      <c r="R15" s="110"/>
    </row>
    <row r="16" s="2" customFormat="1" customHeight="1" spans="1:18">
      <c r="A16" s="15">
        <f>MAX($A$3:A15)+1</f>
        <v>13</v>
      </c>
      <c r="B16" s="15" t="s">
        <v>21</v>
      </c>
      <c r="C16" s="20" t="s">
        <v>63</v>
      </c>
      <c r="D16" s="29">
        <v>20000</v>
      </c>
      <c r="E16" s="16" t="s">
        <v>64</v>
      </c>
      <c r="F16" s="18">
        <v>0.0435</v>
      </c>
      <c r="G16" s="24">
        <v>44042</v>
      </c>
      <c r="H16" s="24">
        <v>44042</v>
      </c>
      <c r="I16" s="15" t="s">
        <v>29</v>
      </c>
      <c r="J16" s="15" t="s">
        <v>25</v>
      </c>
      <c r="K16" s="16" t="s">
        <v>65</v>
      </c>
      <c r="L16" s="19">
        <v>44406</v>
      </c>
      <c r="M16" s="17">
        <v>20000</v>
      </c>
      <c r="N16" s="18">
        <v>0.0435</v>
      </c>
      <c r="O16" s="16">
        <f t="shared" si="0"/>
        <v>359</v>
      </c>
      <c r="P16" s="16">
        <v>359</v>
      </c>
      <c r="Q16" s="109">
        <f t="shared" si="1"/>
        <v>867.58</v>
      </c>
      <c r="R16" s="15"/>
    </row>
    <row r="17" s="2" customFormat="1" customHeight="1" spans="1:18">
      <c r="A17" s="15">
        <f>MAX($A$3:A16)+1</f>
        <v>14</v>
      </c>
      <c r="B17" s="34" t="s">
        <v>21</v>
      </c>
      <c r="C17" s="20" t="s">
        <v>66</v>
      </c>
      <c r="D17" s="16">
        <v>10000</v>
      </c>
      <c r="E17" s="35" t="s">
        <v>67</v>
      </c>
      <c r="F17" s="36">
        <v>0.0435</v>
      </c>
      <c r="G17" s="24">
        <v>44050</v>
      </c>
      <c r="H17" s="24">
        <v>44050</v>
      </c>
      <c r="I17" s="16" t="s">
        <v>29</v>
      </c>
      <c r="J17" s="15" t="s">
        <v>25</v>
      </c>
      <c r="K17" s="16" t="s">
        <v>68</v>
      </c>
      <c r="L17" s="24">
        <v>44398</v>
      </c>
      <c r="M17" s="16">
        <v>10000</v>
      </c>
      <c r="N17" s="36">
        <v>0.0435</v>
      </c>
      <c r="O17" s="78">
        <f t="shared" si="0"/>
        <v>344</v>
      </c>
      <c r="P17" s="16">
        <v>344</v>
      </c>
      <c r="Q17" s="109">
        <f t="shared" si="1"/>
        <v>415.67</v>
      </c>
      <c r="R17" s="34"/>
    </row>
    <row r="18" s="2" customFormat="1" customHeight="1" spans="1:18">
      <c r="A18" s="15">
        <f>MAX($A$3:A17)+1</f>
        <v>15</v>
      </c>
      <c r="B18" s="15" t="s">
        <v>21</v>
      </c>
      <c r="C18" s="20" t="s">
        <v>69</v>
      </c>
      <c r="D18" s="20">
        <v>20000</v>
      </c>
      <c r="E18" s="37" t="s">
        <v>70</v>
      </c>
      <c r="F18" s="36">
        <v>0.0435</v>
      </c>
      <c r="G18" s="19">
        <v>44020</v>
      </c>
      <c r="H18" s="19">
        <v>44020</v>
      </c>
      <c r="I18" s="15" t="s">
        <v>29</v>
      </c>
      <c r="J18" s="16" t="s">
        <v>25</v>
      </c>
      <c r="K18" s="16" t="s">
        <v>71</v>
      </c>
      <c r="L18" s="19">
        <v>44382</v>
      </c>
      <c r="M18" s="16">
        <v>20000</v>
      </c>
      <c r="N18" s="18">
        <v>0.0435</v>
      </c>
      <c r="O18" s="16">
        <f t="shared" si="0"/>
        <v>357</v>
      </c>
      <c r="P18" s="16">
        <v>357</v>
      </c>
      <c r="Q18" s="109">
        <f t="shared" si="1"/>
        <v>862.75</v>
      </c>
      <c r="R18" s="15"/>
    </row>
    <row r="19" s="2" customFormat="1" customHeight="1" spans="1:18">
      <c r="A19" s="15">
        <f>MAX($A$3:A18)+1</f>
        <v>16</v>
      </c>
      <c r="B19" s="15" t="s">
        <v>21</v>
      </c>
      <c r="C19" s="20" t="s">
        <v>72</v>
      </c>
      <c r="D19" s="20">
        <v>10000</v>
      </c>
      <c r="E19" s="37" t="s">
        <v>23</v>
      </c>
      <c r="F19" s="36">
        <v>0.0475</v>
      </c>
      <c r="G19" s="19">
        <v>44061</v>
      </c>
      <c r="H19" s="19">
        <v>44061</v>
      </c>
      <c r="I19" s="15" t="s">
        <v>61</v>
      </c>
      <c r="J19" s="16" t="s">
        <v>50</v>
      </c>
      <c r="K19" s="16" t="s">
        <v>73</v>
      </c>
      <c r="L19" s="19">
        <v>44393</v>
      </c>
      <c r="M19" s="16">
        <v>10000</v>
      </c>
      <c r="N19" s="18">
        <v>0.0475</v>
      </c>
      <c r="O19" s="16">
        <f t="shared" si="0"/>
        <v>328</v>
      </c>
      <c r="P19" s="16">
        <v>328</v>
      </c>
      <c r="Q19" s="109">
        <f t="shared" si="1"/>
        <v>432.78</v>
      </c>
      <c r="R19" s="15"/>
    </row>
    <row r="20" s="2" customFormat="1" customHeight="1" spans="1:18">
      <c r="A20" s="15">
        <f>MAX($A$3:A19)+1</f>
        <v>17</v>
      </c>
      <c r="B20" s="15" t="s">
        <v>21</v>
      </c>
      <c r="C20" s="16" t="s">
        <v>74</v>
      </c>
      <c r="D20" s="17">
        <v>10000</v>
      </c>
      <c r="E20" s="16" t="s">
        <v>23</v>
      </c>
      <c r="F20" s="18">
        <v>0.0475</v>
      </c>
      <c r="G20" s="24">
        <v>43700</v>
      </c>
      <c r="H20" s="24">
        <v>43700</v>
      </c>
      <c r="I20" s="22" t="s">
        <v>61</v>
      </c>
      <c r="J20" s="15" t="s">
        <v>25</v>
      </c>
      <c r="K20" s="16" t="s">
        <v>58</v>
      </c>
      <c r="L20" s="72">
        <v>44387</v>
      </c>
      <c r="M20" s="17">
        <v>10000</v>
      </c>
      <c r="N20" s="18">
        <v>0.0475</v>
      </c>
      <c r="O20" s="16">
        <f t="shared" si="0"/>
        <v>677</v>
      </c>
      <c r="P20" s="16">
        <v>677</v>
      </c>
      <c r="Q20" s="109">
        <f t="shared" si="1"/>
        <v>893.26</v>
      </c>
      <c r="R20" s="15"/>
    </row>
    <row r="21" s="2" customFormat="1" customHeight="1" spans="1:18">
      <c r="A21" s="15">
        <f>MAX($A$3:A20)+1</f>
        <v>18</v>
      </c>
      <c r="B21" s="34" t="s">
        <v>21</v>
      </c>
      <c r="C21" s="20" t="s">
        <v>75</v>
      </c>
      <c r="D21" s="16">
        <v>1500</v>
      </c>
      <c r="E21" s="23" t="s">
        <v>76</v>
      </c>
      <c r="F21" s="38">
        <v>0.0435</v>
      </c>
      <c r="G21" s="19">
        <v>44113</v>
      </c>
      <c r="H21" s="19">
        <v>44113</v>
      </c>
      <c r="I21" s="15" t="s">
        <v>29</v>
      </c>
      <c r="J21" s="79" t="s">
        <v>25</v>
      </c>
      <c r="K21" s="16" t="s">
        <v>77</v>
      </c>
      <c r="L21" s="24">
        <v>44378</v>
      </c>
      <c r="M21" s="20">
        <v>1500</v>
      </c>
      <c r="N21" s="38">
        <v>0.0435</v>
      </c>
      <c r="O21" s="16">
        <f t="shared" si="0"/>
        <v>262</v>
      </c>
      <c r="P21" s="16">
        <v>262</v>
      </c>
      <c r="Q21" s="109">
        <f t="shared" si="1"/>
        <v>47.49</v>
      </c>
      <c r="R21" s="16"/>
    </row>
    <row r="22" s="2" customFormat="1" customHeight="1" spans="1:18">
      <c r="A22" s="15">
        <f>MAX($A$3:A21)+1</f>
        <v>19</v>
      </c>
      <c r="B22" s="34" t="s">
        <v>21</v>
      </c>
      <c r="C22" s="20" t="s">
        <v>78</v>
      </c>
      <c r="D22" s="16">
        <v>1500</v>
      </c>
      <c r="E22" s="23" t="s">
        <v>76</v>
      </c>
      <c r="F22" s="38">
        <v>0.0435</v>
      </c>
      <c r="G22" s="19">
        <v>44113</v>
      </c>
      <c r="H22" s="19">
        <v>44113</v>
      </c>
      <c r="I22" s="15" t="s">
        <v>29</v>
      </c>
      <c r="J22" s="79" t="s">
        <v>25</v>
      </c>
      <c r="K22" s="16" t="s">
        <v>77</v>
      </c>
      <c r="L22" s="24">
        <v>44383</v>
      </c>
      <c r="M22" s="20">
        <v>1500</v>
      </c>
      <c r="N22" s="38">
        <v>0.0435</v>
      </c>
      <c r="O22" s="16">
        <f t="shared" si="0"/>
        <v>267</v>
      </c>
      <c r="P22" s="16">
        <v>267</v>
      </c>
      <c r="Q22" s="109">
        <f t="shared" si="1"/>
        <v>48.39</v>
      </c>
      <c r="R22" s="16"/>
    </row>
    <row r="23" s="2" customFormat="1" customHeight="1" spans="1:18">
      <c r="A23" s="15">
        <f>MAX($A$3:A22)+1</f>
        <v>20</v>
      </c>
      <c r="B23" s="34" t="s">
        <v>21</v>
      </c>
      <c r="C23" s="20" t="s">
        <v>79</v>
      </c>
      <c r="D23" s="16">
        <v>1200</v>
      </c>
      <c r="E23" s="23" t="s">
        <v>23</v>
      </c>
      <c r="F23" s="38">
        <v>0.0435</v>
      </c>
      <c r="G23" s="19">
        <v>44113</v>
      </c>
      <c r="H23" s="19">
        <v>44113</v>
      </c>
      <c r="I23" s="15" t="s">
        <v>29</v>
      </c>
      <c r="J23" s="79" t="s">
        <v>25</v>
      </c>
      <c r="K23" s="16" t="s">
        <v>77</v>
      </c>
      <c r="L23" s="24">
        <v>44378</v>
      </c>
      <c r="M23" s="80">
        <v>1200</v>
      </c>
      <c r="N23" s="38">
        <v>0.0435</v>
      </c>
      <c r="O23" s="16">
        <f t="shared" si="0"/>
        <v>262</v>
      </c>
      <c r="P23" s="16">
        <v>262</v>
      </c>
      <c r="Q23" s="109">
        <f t="shared" si="1"/>
        <v>37.99</v>
      </c>
      <c r="R23" s="16"/>
    </row>
    <row r="24" s="2" customFormat="1" customHeight="1" spans="1:18">
      <c r="A24" s="15">
        <f>MAX($A$3:A23)+1</f>
        <v>21</v>
      </c>
      <c r="B24" s="34" t="s">
        <v>21</v>
      </c>
      <c r="C24" s="20" t="s">
        <v>80</v>
      </c>
      <c r="D24" s="16">
        <v>1200</v>
      </c>
      <c r="E24" s="23" t="s">
        <v>81</v>
      </c>
      <c r="F24" s="38">
        <v>0.0435</v>
      </c>
      <c r="G24" s="19">
        <v>44150</v>
      </c>
      <c r="H24" s="19">
        <v>44150</v>
      </c>
      <c r="I24" s="15" t="s">
        <v>29</v>
      </c>
      <c r="J24" s="79" t="s">
        <v>25</v>
      </c>
      <c r="K24" s="16" t="s">
        <v>82</v>
      </c>
      <c r="L24" s="24">
        <v>44397</v>
      </c>
      <c r="M24" s="20">
        <v>1200</v>
      </c>
      <c r="N24" s="38">
        <v>0.0435</v>
      </c>
      <c r="O24" s="16">
        <f t="shared" si="0"/>
        <v>245</v>
      </c>
      <c r="P24" s="16">
        <v>245</v>
      </c>
      <c r="Q24" s="109">
        <f t="shared" si="1"/>
        <v>35.53</v>
      </c>
      <c r="R24" s="16"/>
    </row>
    <row r="25" s="2" customFormat="1" customHeight="1" spans="1:18">
      <c r="A25" s="15">
        <f>MAX($A$3:A24)+1</f>
        <v>22</v>
      </c>
      <c r="B25" s="34" t="s">
        <v>21</v>
      </c>
      <c r="C25" s="20" t="s">
        <v>83</v>
      </c>
      <c r="D25" s="16">
        <v>1000</v>
      </c>
      <c r="E25" s="23" t="s">
        <v>76</v>
      </c>
      <c r="F25" s="38">
        <v>0.0435</v>
      </c>
      <c r="G25" s="19">
        <v>44151</v>
      </c>
      <c r="H25" s="19">
        <v>44151</v>
      </c>
      <c r="I25" s="15" t="s">
        <v>29</v>
      </c>
      <c r="J25" s="79" t="s">
        <v>25</v>
      </c>
      <c r="K25" s="16" t="s">
        <v>84</v>
      </c>
      <c r="L25" s="24">
        <v>44386</v>
      </c>
      <c r="M25" s="20">
        <v>1000</v>
      </c>
      <c r="N25" s="38">
        <v>0.0435</v>
      </c>
      <c r="O25" s="16">
        <f t="shared" si="0"/>
        <v>233</v>
      </c>
      <c r="P25" s="16">
        <v>233</v>
      </c>
      <c r="Q25" s="109">
        <f t="shared" si="1"/>
        <v>28.15</v>
      </c>
      <c r="R25" s="16"/>
    </row>
    <row r="26" s="2" customFormat="1" customHeight="1" spans="1:18">
      <c r="A26" s="15">
        <f>MAX($A$3:A25)+1</f>
        <v>23</v>
      </c>
      <c r="B26" s="34" t="s">
        <v>21</v>
      </c>
      <c r="C26" s="20" t="s">
        <v>85</v>
      </c>
      <c r="D26" s="16">
        <v>1000</v>
      </c>
      <c r="E26" s="23" t="s">
        <v>76</v>
      </c>
      <c r="F26" s="38">
        <v>0.0435</v>
      </c>
      <c r="G26" s="19">
        <v>44152</v>
      </c>
      <c r="H26" s="19">
        <v>44152</v>
      </c>
      <c r="I26" s="15" t="s">
        <v>29</v>
      </c>
      <c r="J26" s="79" t="s">
        <v>50</v>
      </c>
      <c r="K26" s="16" t="s">
        <v>86</v>
      </c>
      <c r="L26" s="24">
        <v>44389</v>
      </c>
      <c r="M26" s="20">
        <v>1000</v>
      </c>
      <c r="N26" s="38">
        <v>0.0435</v>
      </c>
      <c r="O26" s="16">
        <f t="shared" si="0"/>
        <v>235</v>
      </c>
      <c r="P26" s="16">
        <v>235</v>
      </c>
      <c r="Q26" s="109">
        <f t="shared" si="1"/>
        <v>28.4</v>
      </c>
      <c r="R26" s="16"/>
    </row>
    <row r="27" s="2" customFormat="1" customHeight="1" spans="1:18">
      <c r="A27" s="15">
        <f>MAX($A$3:A26)+1</f>
        <v>24</v>
      </c>
      <c r="B27" s="15" t="s">
        <v>21</v>
      </c>
      <c r="C27" s="20" t="s">
        <v>87</v>
      </c>
      <c r="D27" s="20">
        <v>20000</v>
      </c>
      <c r="E27" s="15" t="s">
        <v>67</v>
      </c>
      <c r="F27" s="18">
        <v>0.0475</v>
      </c>
      <c r="G27" s="19">
        <v>44026</v>
      </c>
      <c r="H27" s="19">
        <v>44026</v>
      </c>
      <c r="I27" s="22" t="s">
        <v>61</v>
      </c>
      <c r="J27" s="15" t="s">
        <v>25</v>
      </c>
      <c r="K27" s="16" t="s">
        <v>88</v>
      </c>
      <c r="L27" s="24">
        <v>44408</v>
      </c>
      <c r="M27" s="20">
        <v>20000</v>
      </c>
      <c r="N27" s="18">
        <v>0.0475</v>
      </c>
      <c r="O27" s="16">
        <f t="shared" si="0"/>
        <v>377</v>
      </c>
      <c r="P27" s="16">
        <v>377</v>
      </c>
      <c r="Q27" s="109">
        <f t="shared" si="1"/>
        <v>994.86</v>
      </c>
      <c r="R27" s="34"/>
    </row>
    <row r="28" s="2" customFormat="1" customHeight="1" spans="1:18">
      <c r="A28" s="15">
        <f>MAX($A$3:A27)+1</f>
        <v>25</v>
      </c>
      <c r="B28" s="15" t="s">
        <v>21</v>
      </c>
      <c r="C28" s="39" t="s">
        <v>89</v>
      </c>
      <c r="D28" s="16">
        <v>10000</v>
      </c>
      <c r="E28" s="40" t="s">
        <v>23</v>
      </c>
      <c r="F28" s="18">
        <v>0.0475</v>
      </c>
      <c r="G28" s="24">
        <v>44039</v>
      </c>
      <c r="H28" s="24">
        <v>44039</v>
      </c>
      <c r="I28" s="15" t="s">
        <v>61</v>
      </c>
      <c r="J28" s="15" t="s">
        <v>50</v>
      </c>
      <c r="K28" s="16" t="s">
        <v>90</v>
      </c>
      <c r="L28" s="24">
        <v>44404</v>
      </c>
      <c r="M28" s="81">
        <v>10000</v>
      </c>
      <c r="N28" s="18">
        <v>0.0475</v>
      </c>
      <c r="O28" s="16">
        <f t="shared" si="0"/>
        <v>360</v>
      </c>
      <c r="P28" s="16">
        <f t="shared" ref="P28:P30" si="2">DAYS360(H28,L28,FALSE)</f>
        <v>360</v>
      </c>
      <c r="Q28" s="109">
        <f t="shared" si="1"/>
        <v>475</v>
      </c>
      <c r="R28" s="15"/>
    </row>
    <row r="29" s="2" customFormat="1" customHeight="1" spans="1:18">
      <c r="A29" s="15">
        <f>MAX($A$3:A28)+1</f>
        <v>26</v>
      </c>
      <c r="B29" s="15" t="s">
        <v>21</v>
      </c>
      <c r="C29" s="20" t="s">
        <v>91</v>
      </c>
      <c r="D29" s="20">
        <v>5000</v>
      </c>
      <c r="E29" s="40" t="s">
        <v>23</v>
      </c>
      <c r="F29" s="41">
        <v>0.0475</v>
      </c>
      <c r="G29" s="42">
        <v>44029</v>
      </c>
      <c r="H29" s="42">
        <v>44029</v>
      </c>
      <c r="I29" s="82" t="s">
        <v>53</v>
      </c>
      <c r="J29" s="15" t="s">
        <v>25</v>
      </c>
      <c r="K29" s="16" t="s">
        <v>92</v>
      </c>
      <c r="L29" s="83">
        <v>44385</v>
      </c>
      <c r="M29" s="20">
        <v>5000</v>
      </c>
      <c r="N29" s="18">
        <v>0.0475</v>
      </c>
      <c r="O29" s="16">
        <f t="shared" si="0"/>
        <v>351</v>
      </c>
      <c r="P29" s="16">
        <f t="shared" si="2"/>
        <v>351</v>
      </c>
      <c r="Q29" s="109">
        <f t="shared" si="1"/>
        <v>231.56</v>
      </c>
      <c r="R29" s="15"/>
    </row>
    <row r="30" s="2" customFormat="1" customHeight="1" spans="1:18">
      <c r="A30" s="15">
        <f>MAX($A$3:A29)+1</f>
        <v>27</v>
      </c>
      <c r="B30" s="15" t="s">
        <v>21</v>
      </c>
      <c r="C30" s="20" t="s">
        <v>93</v>
      </c>
      <c r="D30" s="20">
        <v>20000</v>
      </c>
      <c r="E30" s="40" t="s">
        <v>67</v>
      </c>
      <c r="F30" s="41">
        <v>0.0475</v>
      </c>
      <c r="G30" s="42">
        <v>44202</v>
      </c>
      <c r="H30" s="42">
        <v>44202</v>
      </c>
      <c r="I30" s="82" t="s">
        <v>53</v>
      </c>
      <c r="J30" s="15" t="s">
        <v>25</v>
      </c>
      <c r="K30" s="16" t="s">
        <v>94</v>
      </c>
      <c r="L30" s="83">
        <v>44397</v>
      </c>
      <c r="M30" s="20">
        <v>20000</v>
      </c>
      <c r="N30" s="18">
        <v>0.0475</v>
      </c>
      <c r="O30" s="16">
        <f t="shared" si="0"/>
        <v>194</v>
      </c>
      <c r="P30" s="16">
        <f t="shared" si="2"/>
        <v>194</v>
      </c>
      <c r="Q30" s="109">
        <f t="shared" si="1"/>
        <v>511.94</v>
      </c>
      <c r="R30" s="15"/>
    </row>
    <row r="31" s="2" customFormat="1" customHeight="1" spans="1:18">
      <c r="A31" s="15">
        <f>MAX($A$3:A30)+1</f>
        <v>28</v>
      </c>
      <c r="B31" s="15" t="s">
        <v>21</v>
      </c>
      <c r="C31" s="16" t="s">
        <v>95</v>
      </c>
      <c r="D31" s="23">
        <v>30000</v>
      </c>
      <c r="E31" s="15" t="s">
        <v>23</v>
      </c>
      <c r="F31" s="36">
        <v>0.0475</v>
      </c>
      <c r="G31" s="24">
        <v>44002</v>
      </c>
      <c r="H31" s="24">
        <v>44002</v>
      </c>
      <c r="I31" s="15" t="s">
        <v>24</v>
      </c>
      <c r="J31" s="16" t="s">
        <v>25</v>
      </c>
      <c r="K31" s="16" t="s">
        <v>96</v>
      </c>
      <c r="L31" s="84">
        <v>44382</v>
      </c>
      <c r="M31" s="23">
        <v>30000</v>
      </c>
      <c r="N31" s="36">
        <v>0.0475</v>
      </c>
      <c r="O31" s="78">
        <f t="shared" si="0"/>
        <v>375</v>
      </c>
      <c r="P31" s="85">
        <v>360</v>
      </c>
      <c r="Q31" s="109">
        <f t="shared" si="1"/>
        <v>1425</v>
      </c>
      <c r="R31" s="111"/>
    </row>
    <row r="32" s="2" customFormat="1" customHeight="1" spans="1:18">
      <c r="A32" s="15">
        <f>MAX($A$3:A31)+1</f>
        <v>29</v>
      </c>
      <c r="B32" s="15" t="s">
        <v>21</v>
      </c>
      <c r="C32" s="16" t="s">
        <v>97</v>
      </c>
      <c r="D32" s="23">
        <v>20000</v>
      </c>
      <c r="E32" s="15" t="s">
        <v>23</v>
      </c>
      <c r="F32" s="36">
        <v>0.0475</v>
      </c>
      <c r="G32" s="24">
        <v>44049</v>
      </c>
      <c r="H32" s="24">
        <v>44049</v>
      </c>
      <c r="I32" s="15" t="s">
        <v>53</v>
      </c>
      <c r="J32" s="16" t="s">
        <v>25</v>
      </c>
      <c r="K32" s="16" t="s">
        <v>98</v>
      </c>
      <c r="L32" s="84">
        <v>44399</v>
      </c>
      <c r="M32" s="23">
        <v>20000</v>
      </c>
      <c r="N32" s="36">
        <v>0.0475</v>
      </c>
      <c r="O32" s="78">
        <f t="shared" si="0"/>
        <v>346</v>
      </c>
      <c r="P32" s="85">
        <v>346</v>
      </c>
      <c r="Q32" s="109">
        <f t="shared" si="1"/>
        <v>913.06</v>
      </c>
      <c r="R32" s="111"/>
    </row>
    <row r="33" s="2" customFormat="1" customHeight="1" spans="1:18">
      <c r="A33" s="15">
        <f>MAX($A$3:A32)+1</f>
        <v>30</v>
      </c>
      <c r="B33" s="15" t="s">
        <v>21</v>
      </c>
      <c r="C33" s="16" t="s">
        <v>99</v>
      </c>
      <c r="D33" s="23">
        <v>20000</v>
      </c>
      <c r="E33" s="15" t="s">
        <v>100</v>
      </c>
      <c r="F33" s="36">
        <v>0.0475</v>
      </c>
      <c r="G33" s="24">
        <v>44169</v>
      </c>
      <c r="H33" s="24">
        <v>44169</v>
      </c>
      <c r="I33" s="15" t="s">
        <v>53</v>
      </c>
      <c r="J33" s="16" t="s">
        <v>25</v>
      </c>
      <c r="K33" s="16" t="s">
        <v>101</v>
      </c>
      <c r="L33" s="84">
        <v>44378</v>
      </c>
      <c r="M33" s="23">
        <v>20000</v>
      </c>
      <c r="N33" s="36">
        <v>0.0475</v>
      </c>
      <c r="O33" s="78">
        <f t="shared" si="0"/>
        <v>207</v>
      </c>
      <c r="P33" s="85">
        <v>207</v>
      </c>
      <c r="Q33" s="109">
        <f t="shared" si="1"/>
        <v>546.25</v>
      </c>
      <c r="R33" s="111"/>
    </row>
    <row r="34" s="2" customFormat="1" customHeight="1" spans="1:18">
      <c r="A34" s="15">
        <f>MAX($A$3:A33)+1</f>
        <v>31</v>
      </c>
      <c r="B34" s="15" t="s">
        <v>21</v>
      </c>
      <c r="C34" s="20" t="s">
        <v>102</v>
      </c>
      <c r="D34" s="20">
        <v>15000</v>
      </c>
      <c r="E34" s="15" t="s">
        <v>103</v>
      </c>
      <c r="F34" s="18">
        <v>0.0435</v>
      </c>
      <c r="G34" s="24">
        <v>44033</v>
      </c>
      <c r="H34" s="24">
        <v>44033</v>
      </c>
      <c r="I34" s="34" t="s">
        <v>29</v>
      </c>
      <c r="J34" s="15" t="s">
        <v>25</v>
      </c>
      <c r="K34" s="16" t="s">
        <v>104</v>
      </c>
      <c r="L34" s="86">
        <v>44392</v>
      </c>
      <c r="M34" s="20">
        <v>15000</v>
      </c>
      <c r="N34" s="87">
        <v>0.0435</v>
      </c>
      <c r="O34" s="16">
        <f t="shared" si="0"/>
        <v>354</v>
      </c>
      <c r="P34" s="16">
        <v>354</v>
      </c>
      <c r="Q34" s="109">
        <f t="shared" si="1"/>
        <v>641.63</v>
      </c>
      <c r="R34" s="34"/>
    </row>
    <row r="35" s="2" customFormat="1" customHeight="1" spans="1:18">
      <c r="A35" s="15">
        <f>MAX($A$3:A34)+1</f>
        <v>32</v>
      </c>
      <c r="B35" s="15" t="s">
        <v>21</v>
      </c>
      <c r="C35" s="20" t="s">
        <v>105</v>
      </c>
      <c r="D35" s="20">
        <v>10000</v>
      </c>
      <c r="E35" s="15" t="s">
        <v>23</v>
      </c>
      <c r="F35" s="18">
        <v>0.0435</v>
      </c>
      <c r="G35" s="24">
        <v>44048</v>
      </c>
      <c r="H35" s="24">
        <v>44048</v>
      </c>
      <c r="I35" s="34" t="s">
        <v>29</v>
      </c>
      <c r="J35" s="15" t="s">
        <v>25</v>
      </c>
      <c r="K35" s="16" t="s">
        <v>106</v>
      </c>
      <c r="L35" s="86">
        <v>44393</v>
      </c>
      <c r="M35" s="20">
        <v>10000</v>
      </c>
      <c r="N35" s="18">
        <v>0.0435</v>
      </c>
      <c r="O35" s="16">
        <f t="shared" si="0"/>
        <v>341</v>
      </c>
      <c r="P35" s="16">
        <v>341</v>
      </c>
      <c r="Q35" s="109">
        <f t="shared" si="1"/>
        <v>412.04</v>
      </c>
      <c r="R35" s="34"/>
    </row>
    <row r="36" s="2" customFormat="1" customHeight="1" spans="1:18">
      <c r="A36" s="15">
        <f>MAX($A$3:A35)+1</f>
        <v>33</v>
      </c>
      <c r="B36" s="15" t="s">
        <v>21</v>
      </c>
      <c r="C36" s="20" t="s">
        <v>107</v>
      </c>
      <c r="D36" s="20">
        <v>10000</v>
      </c>
      <c r="E36" s="15" t="s">
        <v>23</v>
      </c>
      <c r="F36" s="18">
        <v>0.0435</v>
      </c>
      <c r="G36" s="24">
        <v>44069</v>
      </c>
      <c r="H36" s="24">
        <v>44069</v>
      </c>
      <c r="I36" s="34" t="s">
        <v>29</v>
      </c>
      <c r="J36" s="15" t="s">
        <v>25</v>
      </c>
      <c r="K36" s="16" t="s">
        <v>108</v>
      </c>
      <c r="L36" s="24">
        <v>44382</v>
      </c>
      <c r="M36" s="20">
        <v>10000</v>
      </c>
      <c r="N36" s="18">
        <v>0.0435</v>
      </c>
      <c r="O36" s="16">
        <f t="shared" si="0"/>
        <v>309</v>
      </c>
      <c r="P36" s="16">
        <v>309</v>
      </c>
      <c r="Q36" s="109">
        <f t="shared" si="1"/>
        <v>373.38</v>
      </c>
      <c r="R36" s="34"/>
    </row>
    <row r="37" s="2" customFormat="1" customHeight="1" spans="1:18">
      <c r="A37" s="15">
        <f>MAX($A$3:A36)+1</f>
        <v>34</v>
      </c>
      <c r="B37" s="15" t="s">
        <v>21</v>
      </c>
      <c r="C37" s="16" t="s">
        <v>109</v>
      </c>
      <c r="D37" s="17">
        <v>20000</v>
      </c>
      <c r="E37" s="16" t="s">
        <v>23</v>
      </c>
      <c r="F37" s="18">
        <v>0.0435</v>
      </c>
      <c r="G37" s="19">
        <v>43283</v>
      </c>
      <c r="H37" s="19">
        <v>43283</v>
      </c>
      <c r="I37" s="15" t="s">
        <v>61</v>
      </c>
      <c r="J37" s="15" t="s">
        <v>25</v>
      </c>
      <c r="K37" s="16" t="s">
        <v>110</v>
      </c>
      <c r="L37" s="72">
        <v>44014</v>
      </c>
      <c r="M37" s="17">
        <v>20000</v>
      </c>
      <c r="N37" s="18">
        <v>0.0435</v>
      </c>
      <c r="O37" s="16">
        <f t="shared" si="0"/>
        <v>720</v>
      </c>
      <c r="P37" s="16">
        <v>720</v>
      </c>
      <c r="Q37" s="109">
        <f t="shared" si="1"/>
        <v>1740</v>
      </c>
      <c r="R37" s="12"/>
    </row>
    <row r="38" s="2" customFormat="1" customHeight="1" spans="1:18">
      <c r="A38" s="15">
        <f>MAX($A$3:A37)+1</f>
        <v>35</v>
      </c>
      <c r="B38" s="15" t="s">
        <v>21</v>
      </c>
      <c r="C38" s="16" t="s">
        <v>111</v>
      </c>
      <c r="D38" s="16">
        <v>20000</v>
      </c>
      <c r="E38" s="43" t="s">
        <v>23</v>
      </c>
      <c r="F38" s="18">
        <v>0.0435</v>
      </c>
      <c r="G38" s="24">
        <v>44039</v>
      </c>
      <c r="H38" s="24">
        <v>44039</v>
      </c>
      <c r="I38" s="15" t="s">
        <v>29</v>
      </c>
      <c r="J38" s="15" t="s">
        <v>25</v>
      </c>
      <c r="K38" s="88" t="s">
        <v>112</v>
      </c>
      <c r="L38" s="23" t="s">
        <v>55</v>
      </c>
      <c r="M38" s="16">
        <v>20000</v>
      </c>
      <c r="N38" s="18">
        <v>0.0435</v>
      </c>
      <c r="O38" s="16">
        <f t="shared" si="0"/>
        <v>352</v>
      </c>
      <c r="P38" s="16">
        <f>DAYS360(H38,L38,FALSE)</f>
        <v>352</v>
      </c>
      <c r="Q38" s="109">
        <f t="shared" si="1"/>
        <v>850.67</v>
      </c>
      <c r="R38" s="15"/>
    </row>
    <row r="39" s="2" customFormat="1" customHeight="1" spans="1:18">
      <c r="A39" s="15">
        <f>MAX($A$3:A38)+1</f>
        <v>36</v>
      </c>
      <c r="B39" s="23" t="s">
        <v>21</v>
      </c>
      <c r="C39" s="16" t="s">
        <v>113</v>
      </c>
      <c r="D39" s="16">
        <v>6600</v>
      </c>
      <c r="E39" s="23" t="s">
        <v>23</v>
      </c>
      <c r="F39" s="18">
        <v>0.0435</v>
      </c>
      <c r="G39" s="24">
        <v>43704</v>
      </c>
      <c r="H39" s="24">
        <v>43704</v>
      </c>
      <c r="I39" s="15" t="s">
        <v>114</v>
      </c>
      <c r="J39" s="15" t="s">
        <v>25</v>
      </c>
      <c r="K39" s="16" t="s">
        <v>115</v>
      </c>
      <c r="L39" s="23" t="s">
        <v>116</v>
      </c>
      <c r="M39" s="16">
        <v>6600</v>
      </c>
      <c r="N39" s="23" t="s">
        <v>117</v>
      </c>
      <c r="O39" s="16">
        <f t="shared" si="0"/>
        <v>683</v>
      </c>
      <c r="P39" s="16">
        <v>683</v>
      </c>
      <c r="Q39" s="109">
        <f t="shared" si="1"/>
        <v>544.69</v>
      </c>
      <c r="R39" s="16"/>
    </row>
    <row r="40" s="2" customFormat="1" customHeight="1" spans="1:18">
      <c r="A40" s="15">
        <f>MAX($A$3:A39)+1</f>
        <v>37</v>
      </c>
      <c r="B40" s="23" t="s">
        <v>21</v>
      </c>
      <c r="C40" s="16" t="s">
        <v>118</v>
      </c>
      <c r="D40" s="16">
        <v>50000</v>
      </c>
      <c r="E40" s="23" t="s">
        <v>23</v>
      </c>
      <c r="F40" s="18">
        <v>0.0435</v>
      </c>
      <c r="G40" s="24">
        <v>44018</v>
      </c>
      <c r="H40" s="24">
        <v>44018</v>
      </c>
      <c r="I40" s="15" t="s">
        <v>29</v>
      </c>
      <c r="J40" s="15" t="s">
        <v>25</v>
      </c>
      <c r="K40" s="16" t="s">
        <v>119</v>
      </c>
      <c r="L40" s="23" t="s">
        <v>120</v>
      </c>
      <c r="M40" s="16">
        <v>50000</v>
      </c>
      <c r="N40" s="18">
        <v>0.0435</v>
      </c>
      <c r="O40" s="16">
        <f t="shared" si="0"/>
        <v>357</v>
      </c>
      <c r="P40" s="16">
        <v>357</v>
      </c>
      <c r="Q40" s="109">
        <f t="shared" si="1"/>
        <v>2156.88</v>
      </c>
      <c r="R40" s="16"/>
    </row>
    <row r="41" s="2" customFormat="1" customHeight="1" spans="1:18">
      <c r="A41" s="15">
        <f>MAX($A$3:A40)+1</f>
        <v>38</v>
      </c>
      <c r="B41" s="15" t="s">
        <v>21</v>
      </c>
      <c r="C41" s="16" t="s">
        <v>121</v>
      </c>
      <c r="D41" s="16">
        <v>50000</v>
      </c>
      <c r="E41" s="23" t="s">
        <v>23</v>
      </c>
      <c r="F41" s="18">
        <v>0.0435</v>
      </c>
      <c r="G41" s="24">
        <v>44025</v>
      </c>
      <c r="H41" s="24">
        <v>44025</v>
      </c>
      <c r="I41" s="15" t="s">
        <v>29</v>
      </c>
      <c r="J41" s="15" t="s">
        <v>50</v>
      </c>
      <c r="K41" s="16" t="s">
        <v>122</v>
      </c>
      <c r="L41" s="23" t="s">
        <v>123</v>
      </c>
      <c r="M41" s="16">
        <v>50000</v>
      </c>
      <c r="N41" s="18">
        <v>0.0435</v>
      </c>
      <c r="O41" s="16">
        <f t="shared" si="0"/>
        <v>360</v>
      </c>
      <c r="P41" s="16">
        <v>360</v>
      </c>
      <c r="Q41" s="109">
        <f t="shared" si="1"/>
        <v>2175</v>
      </c>
      <c r="R41" s="16"/>
    </row>
    <row r="42" s="2" customFormat="1" customHeight="1" spans="1:18">
      <c r="A42" s="15">
        <f>MAX($A$3:A41)+1</f>
        <v>39</v>
      </c>
      <c r="B42" s="23" t="s">
        <v>21</v>
      </c>
      <c r="C42" s="16" t="s">
        <v>124</v>
      </c>
      <c r="D42" s="16">
        <v>40000</v>
      </c>
      <c r="E42" s="23" t="s">
        <v>39</v>
      </c>
      <c r="F42" s="18">
        <v>0.0435</v>
      </c>
      <c r="G42" s="24">
        <v>44047</v>
      </c>
      <c r="H42" s="24">
        <v>44047</v>
      </c>
      <c r="I42" s="15" t="s">
        <v>29</v>
      </c>
      <c r="J42" s="15" t="s">
        <v>25</v>
      </c>
      <c r="K42" s="16" t="s">
        <v>125</v>
      </c>
      <c r="L42" s="23" t="s">
        <v>126</v>
      </c>
      <c r="M42" s="16">
        <v>40000</v>
      </c>
      <c r="N42" s="18">
        <v>0.0435</v>
      </c>
      <c r="O42" s="16">
        <f t="shared" si="0"/>
        <v>347</v>
      </c>
      <c r="P42" s="16">
        <v>347</v>
      </c>
      <c r="Q42" s="109">
        <f t="shared" si="1"/>
        <v>1677.17</v>
      </c>
      <c r="R42" s="16"/>
    </row>
    <row r="43" s="2" customFormat="1" customHeight="1" spans="1:18">
      <c r="A43" s="15">
        <f>MAX($A$3:A42)+1</f>
        <v>40</v>
      </c>
      <c r="B43" s="44" t="s">
        <v>21</v>
      </c>
      <c r="C43" s="16" t="s">
        <v>127</v>
      </c>
      <c r="D43" s="16">
        <v>30000</v>
      </c>
      <c r="E43" s="40" t="s">
        <v>128</v>
      </c>
      <c r="F43" s="18">
        <v>0.0475</v>
      </c>
      <c r="G43" s="24">
        <v>44022</v>
      </c>
      <c r="H43" s="24">
        <v>44022</v>
      </c>
      <c r="I43" s="15" t="s">
        <v>24</v>
      </c>
      <c r="J43" s="89" t="s">
        <v>25</v>
      </c>
      <c r="K43" s="44" t="s">
        <v>129</v>
      </c>
      <c r="L43" s="90">
        <v>44385</v>
      </c>
      <c r="M43" s="16">
        <v>30000</v>
      </c>
      <c r="N43" s="18">
        <v>0.0475</v>
      </c>
      <c r="O43" s="91">
        <f t="shared" si="0"/>
        <v>358</v>
      </c>
      <c r="P43" s="78">
        <f>DAYS360(H43,L43,FALSE)</f>
        <v>358</v>
      </c>
      <c r="Q43" s="109">
        <f t="shared" si="1"/>
        <v>1417.08</v>
      </c>
      <c r="R43" s="15"/>
    </row>
    <row r="44" s="2" customFormat="1" customHeight="1" spans="1:18">
      <c r="A44" s="15">
        <f>MAX($A$3:A43)+1</f>
        <v>41</v>
      </c>
      <c r="B44" s="44" t="s">
        <v>21</v>
      </c>
      <c r="C44" s="16" t="s">
        <v>130</v>
      </c>
      <c r="D44" s="16">
        <v>10000</v>
      </c>
      <c r="E44" s="40" t="s">
        <v>23</v>
      </c>
      <c r="F44" s="41">
        <v>0.0475</v>
      </c>
      <c r="G44" s="45">
        <v>44078</v>
      </c>
      <c r="H44" s="45">
        <v>44078</v>
      </c>
      <c r="I44" s="15" t="s">
        <v>61</v>
      </c>
      <c r="J44" s="89" t="s">
        <v>50</v>
      </c>
      <c r="K44" s="44" t="s">
        <v>131</v>
      </c>
      <c r="L44" s="90">
        <v>44395</v>
      </c>
      <c r="M44" s="16">
        <v>10000</v>
      </c>
      <c r="N44" s="92">
        <v>0.0475</v>
      </c>
      <c r="O44" s="91">
        <f t="shared" si="0"/>
        <v>314</v>
      </c>
      <c r="P44" s="78">
        <f>DAYS360(H44,L44,FALSE)</f>
        <v>314</v>
      </c>
      <c r="Q44" s="109">
        <f t="shared" si="1"/>
        <v>414.31</v>
      </c>
      <c r="R44" s="15"/>
    </row>
    <row r="45" customHeight="1" spans="1:18">
      <c r="A45" s="15">
        <f>MAX($A$3:A44)+1</f>
        <v>42</v>
      </c>
      <c r="B45" s="46" t="s">
        <v>21</v>
      </c>
      <c r="C45" s="47" t="s">
        <v>132</v>
      </c>
      <c r="D45" s="48">
        <v>20000</v>
      </c>
      <c r="E45" s="46" t="s">
        <v>133</v>
      </c>
      <c r="F45" s="49">
        <v>0.0475</v>
      </c>
      <c r="G45" s="50">
        <v>44086</v>
      </c>
      <c r="H45" s="50">
        <v>44086</v>
      </c>
      <c r="I45" s="12" t="s">
        <v>61</v>
      </c>
      <c r="J45" s="12" t="s">
        <v>25</v>
      </c>
      <c r="K45" s="93" t="s">
        <v>134</v>
      </c>
      <c r="L45" s="50">
        <v>44449</v>
      </c>
      <c r="M45" s="48">
        <v>20000</v>
      </c>
      <c r="N45" s="58">
        <v>0.0475</v>
      </c>
      <c r="O45" s="12">
        <v>358</v>
      </c>
      <c r="P45" s="13">
        <v>358</v>
      </c>
      <c r="Q45" s="109">
        <f t="shared" ref="Q45:Q108" si="3">ROUND(M45*N45*P45/360,2)</f>
        <v>944.72</v>
      </c>
      <c r="R45" s="12"/>
    </row>
    <row r="46" customHeight="1" spans="1:18">
      <c r="A46" s="15">
        <f>MAX($A$3:A45)+1</f>
        <v>43</v>
      </c>
      <c r="B46" s="46" t="s">
        <v>21</v>
      </c>
      <c r="C46" s="47" t="s">
        <v>135</v>
      </c>
      <c r="D46" s="48">
        <v>15000</v>
      </c>
      <c r="E46" s="46" t="s">
        <v>136</v>
      </c>
      <c r="F46" s="49">
        <v>0.0475</v>
      </c>
      <c r="G46" s="50">
        <v>44098</v>
      </c>
      <c r="H46" s="50">
        <v>44098</v>
      </c>
      <c r="I46" s="12" t="s">
        <v>61</v>
      </c>
      <c r="J46" s="12" t="s">
        <v>25</v>
      </c>
      <c r="K46" s="93" t="s">
        <v>137</v>
      </c>
      <c r="L46" s="50">
        <v>44463</v>
      </c>
      <c r="M46" s="48">
        <v>15000</v>
      </c>
      <c r="N46" s="58">
        <v>0.0475</v>
      </c>
      <c r="O46" s="12">
        <v>360</v>
      </c>
      <c r="P46" s="13">
        <v>360</v>
      </c>
      <c r="Q46" s="109">
        <f t="shared" si="3"/>
        <v>712.5</v>
      </c>
      <c r="R46" s="12"/>
    </row>
    <row r="47" customHeight="1" spans="1:18">
      <c r="A47" s="15">
        <f>MAX($A$3:A46)+1</f>
        <v>44</v>
      </c>
      <c r="B47" s="46" t="s">
        <v>21</v>
      </c>
      <c r="C47" s="47" t="s">
        <v>138</v>
      </c>
      <c r="D47" s="48">
        <v>50000</v>
      </c>
      <c r="E47" s="46" t="s">
        <v>23</v>
      </c>
      <c r="F47" s="51" t="s">
        <v>117</v>
      </c>
      <c r="G47" s="50">
        <v>44104</v>
      </c>
      <c r="H47" s="50">
        <v>44104</v>
      </c>
      <c r="I47" s="51" t="s">
        <v>29</v>
      </c>
      <c r="J47" s="51" t="s">
        <v>25</v>
      </c>
      <c r="K47" s="93" t="s">
        <v>47</v>
      </c>
      <c r="L47" s="94">
        <v>44445</v>
      </c>
      <c r="M47" s="48">
        <v>50000</v>
      </c>
      <c r="N47" s="58">
        <v>0.0435</v>
      </c>
      <c r="O47" s="12">
        <v>336</v>
      </c>
      <c r="P47" s="13">
        <v>336</v>
      </c>
      <c r="Q47" s="109">
        <f t="shared" si="3"/>
        <v>2030</v>
      </c>
      <c r="R47" s="13"/>
    </row>
    <row r="48" customHeight="1" spans="1:18">
      <c r="A48" s="15">
        <f>MAX($A$3:A47)+1</f>
        <v>45</v>
      </c>
      <c r="B48" s="46" t="s">
        <v>21</v>
      </c>
      <c r="C48" s="47" t="s">
        <v>139</v>
      </c>
      <c r="D48" s="48">
        <v>20000</v>
      </c>
      <c r="E48" s="46" t="s">
        <v>23</v>
      </c>
      <c r="F48" s="49">
        <v>0.0475</v>
      </c>
      <c r="G48" s="50">
        <v>44125</v>
      </c>
      <c r="H48" s="50">
        <v>44125</v>
      </c>
      <c r="I48" s="12" t="s">
        <v>53</v>
      </c>
      <c r="J48" s="12" t="s">
        <v>25</v>
      </c>
      <c r="K48" s="93" t="s">
        <v>140</v>
      </c>
      <c r="L48" s="50">
        <v>44449</v>
      </c>
      <c r="M48" s="48">
        <v>20000</v>
      </c>
      <c r="N48" s="58">
        <v>0.0475</v>
      </c>
      <c r="O48" s="12">
        <v>319</v>
      </c>
      <c r="P48" s="13">
        <v>319</v>
      </c>
      <c r="Q48" s="109">
        <f t="shared" si="3"/>
        <v>841.81</v>
      </c>
      <c r="R48" s="12"/>
    </row>
    <row r="49" customHeight="1" spans="1:18">
      <c r="A49" s="15">
        <f>MAX($A$3:A48)+1</f>
        <v>46</v>
      </c>
      <c r="B49" s="12" t="s">
        <v>21</v>
      </c>
      <c r="C49" s="47" t="s">
        <v>141</v>
      </c>
      <c r="D49" s="52">
        <v>20000</v>
      </c>
      <c r="E49" s="51" t="s">
        <v>28</v>
      </c>
      <c r="F49" s="53">
        <v>0.0435</v>
      </c>
      <c r="G49" s="50">
        <v>44104</v>
      </c>
      <c r="H49" s="50">
        <v>44104</v>
      </c>
      <c r="I49" s="95" t="s">
        <v>29</v>
      </c>
      <c r="J49" s="96" t="s">
        <v>25</v>
      </c>
      <c r="K49" s="97" t="s">
        <v>142</v>
      </c>
      <c r="L49" s="98">
        <v>44456</v>
      </c>
      <c r="M49" s="52">
        <v>20000</v>
      </c>
      <c r="N49" s="53">
        <v>0.0435</v>
      </c>
      <c r="O49" s="12">
        <v>347</v>
      </c>
      <c r="P49" s="13">
        <v>347</v>
      </c>
      <c r="Q49" s="109">
        <f t="shared" si="3"/>
        <v>838.58</v>
      </c>
      <c r="R49" s="12"/>
    </row>
    <row r="50" customHeight="1" spans="1:18">
      <c r="A50" s="15">
        <f>MAX($A$3:A49)+1</f>
        <v>47</v>
      </c>
      <c r="B50" s="12" t="s">
        <v>21</v>
      </c>
      <c r="C50" s="47" t="s">
        <v>143</v>
      </c>
      <c r="D50" s="52">
        <v>20000</v>
      </c>
      <c r="E50" s="54" t="s">
        <v>144</v>
      </c>
      <c r="F50" s="55">
        <v>0.0475</v>
      </c>
      <c r="G50" s="50">
        <v>44082</v>
      </c>
      <c r="H50" s="50">
        <v>44082</v>
      </c>
      <c r="I50" s="95" t="s">
        <v>53</v>
      </c>
      <c r="J50" s="12" t="s">
        <v>25</v>
      </c>
      <c r="K50" s="99" t="s">
        <v>58</v>
      </c>
      <c r="L50" s="94">
        <v>44452</v>
      </c>
      <c r="M50" s="52">
        <v>20000</v>
      </c>
      <c r="N50" s="55">
        <v>0.0475</v>
      </c>
      <c r="O50" s="12">
        <v>365</v>
      </c>
      <c r="P50" s="13">
        <v>365</v>
      </c>
      <c r="Q50" s="109">
        <f t="shared" si="3"/>
        <v>963.19</v>
      </c>
      <c r="R50" s="12"/>
    </row>
    <row r="51" customHeight="1" spans="1:18">
      <c r="A51" s="15">
        <f>MAX($A$3:A50)+1</f>
        <v>48</v>
      </c>
      <c r="B51" s="12" t="s">
        <v>21</v>
      </c>
      <c r="C51" s="56" t="s">
        <v>145</v>
      </c>
      <c r="D51" s="57">
        <v>10000</v>
      </c>
      <c r="E51" s="54" t="s">
        <v>146</v>
      </c>
      <c r="F51" s="58">
        <v>0.0475</v>
      </c>
      <c r="G51" s="59">
        <v>44090</v>
      </c>
      <c r="H51" s="60">
        <v>44090</v>
      </c>
      <c r="I51" s="100" t="s">
        <v>53</v>
      </c>
      <c r="J51" s="12" t="s">
        <v>25</v>
      </c>
      <c r="K51" s="97" t="s">
        <v>147</v>
      </c>
      <c r="L51" s="62">
        <v>44452</v>
      </c>
      <c r="M51" s="101">
        <v>10000</v>
      </c>
      <c r="N51" s="58">
        <v>0.0475</v>
      </c>
      <c r="O51" s="12">
        <v>357</v>
      </c>
      <c r="P51" s="13">
        <v>357</v>
      </c>
      <c r="Q51" s="109">
        <f t="shared" si="3"/>
        <v>471.04</v>
      </c>
      <c r="R51" s="12"/>
    </row>
    <row r="52" customHeight="1" spans="1:18">
      <c r="A52" s="15">
        <f>MAX($A$3:A51)+1</f>
        <v>49</v>
      </c>
      <c r="B52" s="12" t="s">
        <v>21</v>
      </c>
      <c r="C52" s="56" t="s">
        <v>148</v>
      </c>
      <c r="D52" s="57">
        <v>10000</v>
      </c>
      <c r="E52" s="12" t="s">
        <v>149</v>
      </c>
      <c r="F52" s="58">
        <v>0.0435</v>
      </c>
      <c r="G52" s="59">
        <v>44104</v>
      </c>
      <c r="H52" s="60">
        <v>44104</v>
      </c>
      <c r="I52" s="100" t="s">
        <v>29</v>
      </c>
      <c r="J52" s="12" t="s">
        <v>25</v>
      </c>
      <c r="K52" s="12" t="s">
        <v>150</v>
      </c>
      <c r="L52" s="62">
        <v>44461</v>
      </c>
      <c r="M52" s="101">
        <v>10000</v>
      </c>
      <c r="N52" s="58">
        <v>0.0435</v>
      </c>
      <c r="O52" s="12">
        <v>352</v>
      </c>
      <c r="P52" s="13">
        <v>352</v>
      </c>
      <c r="Q52" s="109">
        <f t="shared" si="3"/>
        <v>425.33</v>
      </c>
      <c r="R52" s="13"/>
    </row>
    <row r="53" customHeight="1" spans="1:18">
      <c r="A53" s="15">
        <f>MAX($A$3:A52)+1</f>
        <v>50</v>
      </c>
      <c r="B53" s="12" t="s">
        <v>21</v>
      </c>
      <c r="C53" s="47" t="s">
        <v>151</v>
      </c>
      <c r="D53" s="48">
        <v>20000</v>
      </c>
      <c r="E53" s="61" t="s">
        <v>23</v>
      </c>
      <c r="F53" s="55">
        <v>0.0435</v>
      </c>
      <c r="G53" s="50">
        <v>43416</v>
      </c>
      <c r="H53" s="50">
        <v>43416</v>
      </c>
      <c r="I53" s="12" t="s">
        <v>53</v>
      </c>
      <c r="J53" s="102" t="s">
        <v>25</v>
      </c>
      <c r="K53" s="103" t="s">
        <v>152</v>
      </c>
      <c r="L53" s="104">
        <v>44292</v>
      </c>
      <c r="M53" s="48">
        <v>20000</v>
      </c>
      <c r="N53" s="58">
        <v>0.0435</v>
      </c>
      <c r="O53" s="12">
        <v>864</v>
      </c>
      <c r="P53" s="13">
        <v>864</v>
      </c>
      <c r="Q53" s="109">
        <f t="shared" si="3"/>
        <v>2088</v>
      </c>
      <c r="R53" s="12"/>
    </row>
    <row r="54" customHeight="1" spans="1:18">
      <c r="A54" s="15">
        <f>MAX($A$3:A53)+1</f>
        <v>51</v>
      </c>
      <c r="B54" s="12" t="s">
        <v>21</v>
      </c>
      <c r="C54" s="61" t="s">
        <v>153</v>
      </c>
      <c r="D54" s="48">
        <v>20000</v>
      </c>
      <c r="E54" s="51" t="s">
        <v>23</v>
      </c>
      <c r="F54" s="58">
        <v>0.0435</v>
      </c>
      <c r="G54" s="62">
        <v>44091</v>
      </c>
      <c r="H54" s="62">
        <v>44091</v>
      </c>
      <c r="I54" s="12" t="s">
        <v>29</v>
      </c>
      <c r="J54" s="12" t="s">
        <v>25</v>
      </c>
      <c r="K54" s="61" t="s">
        <v>154</v>
      </c>
      <c r="L54" s="94">
        <v>44456</v>
      </c>
      <c r="M54" s="48">
        <v>20000</v>
      </c>
      <c r="N54" s="58">
        <v>0.0435</v>
      </c>
      <c r="O54" s="12">
        <v>360</v>
      </c>
      <c r="P54" s="13">
        <v>360</v>
      </c>
      <c r="Q54" s="109">
        <f t="shared" si="3"/>
        <v>870</v>
      </c>
      <c r="R54" s="13"/>
    </row>
    <row r="55" customHeight="1" spans="1:18">
      <c r="A55" s="15">
        <f>MAX($A$3:A54)+1</f>
        <v>52</v>
      </c>
      <c r="B55" s="12" t="s">
        <v>21</v>
      </c>
      <c r="C55" s="61" t="s">
        <v>155</v>
      </c>
      <c r="D55" s="48">
        <v>50000</v>
      </c>
      <c r="E55" s="51" t="s">
        <v>23</v>
      </c>
      <c r="F55" s="58">
        <v>0.0435</v>
      </c>
      <c r="G55" s="62">
        <v>44091</v>
      </c>
      <c r="H55" s="62">
        <v>44091</v>
      </c>
      <c r="I55" s="12" t="s">
        <v>29</v>
      </c>
      <c r="J55" s="12" t="s">
        <v>50</v>
      </c>
      <c r="K55" s="61" t="s">
        <v>122</v>
      </c>
      <c r="L55" s="94">
        <v>44456</v>
      </c>
      <c r="M55" s="48">
        <v>50000</v>
      </c>
      <c r="N55" s="58">
        <v>0.0435</v>
      </c>
      <c r="O55" s="12">
        <v>360</v>
      </c>
      <c r="P55" s="13">
        <v>360</v>
      </c>
      <c r="Q55" s="109">
        <f t="shared" si="3"/>
        <v>2175</v>
      </c>
      <c r="R55" s="13"/>
    </row>
    <row r="56" customHeight="1" spans="1:18">
      <c r="A56" s="15">
        <f>MAX($A$3:A55)+1</f>
        <v>53</v>
      </c>
      <c r="B56" s="12" t="s">
        <v>21</v>
      </c>
      <c r="C56" s="61" t="s">
        <v>156</v>
      </c>
      <c r="D56" s="48">
        <v>30000</v>
      </c>
      <c r="E56" s="51" t="s">
        <v>23</v>
      </c>
      <c r="F56" s="58">
        <v>0.0435</v>
      </c>
      <c r="G56" s="62">
        <v>44091</v>
      </c>
      <c r="H56" s="62">
        <v>44091</v>
      </c>
      <c r="I56" s="12" t="s">
        <v>29</v>
      </c>
      <c r="J56" s="12" t="s">
        <v>25</v>
      </c>
      <c r="K56" s="61" t="s">
        <v>157</v>
      </c>
      <c r="L56" s="94">
        <v>44455</v>
      </c>
      <c r="M56" s="48">
        <v>30000</v>
      </c>
      <c r="N56" s="58">
        <v>0.0435</v>
      </c>
      <c r="O56" s="12">
        <v>359</v>
      </c>
      <c r="P56" s="13">
        <v>359</v>
      </c>
      <c r="Q56" s="109">
        <f t="shared" si="3"/>
        <v>1301.38</v>
      </c>
      <c r="R56" s="13"/>
    </row>
    <row r="57" customHeight="1" spans="1:18">
      <c r="A57" s="15">
        <f>MAX($A$3:A56)+1</f>
        <v>54</v>
      </c>
      <c r="B57" s="63" t="s">
        <v>21</v>
      </c>
      <c r="C57" s="47" t="s">
        <v>158</v>
      </c>
      <c r="D57" s="48">
        <v>10000</v>
      </c>
      <c r="E57" s="64" t="s">
        <v>23</v>
      </c>
      <c r="F57" s="65">
        <v>0.0475</v>
      </c>
      <c r="G57" s="50">
        <v>44085</v>
      </c>
      <c r="H57" s="50">
        <v>44085</v>
      </c>
      <c r="I57" s="12" t="s">
        <v>61</v>
      </c>
      <c r="J57" s="105" t="s">
        <v>25</v>
      </c>
      <c r="K57" s="61" t="s">
        <v>159</v>
      </c>
      <c r="L57" s="104">
        <v>44457</v>
      </c>
      <c r="M57" s="48">
        <v>10000</v>
      </c>
      <c r="N57" s="65">
        <v>0.0475</v>
      </c>
      <c r="O57" s="12">
        <v>367</v>
      </c>
      <c r="P57" s="13">
        <v>367</v>
      </c>
      <c r="Q57" s="109">
        <f t="shared" si="3"/>
        <v>484.24</v>
      </c>
      <c r="R57" s="12"/>
    </row>
    <row r="58" customHeight="1" spans="1:18">
      <c r="A58" s="15">
        <f>MAX($A$3:A57)+1</f>
        <v>55</v>
      </c>
      <c r="B58" s="12" t="s">
        <v>21</v>
      </c>
      <c r="C58" s="47" t="s">
        <v>160</v>
      </c>
      <c r="D58" s="48">
        <v>10000</v>
      </c>
      <c r="E58" s="13" t="s">
        <v>161</v>
      </c>
      <c r="F58" s="58">
        <v>0.0435</v>
      </c>
      <c r="G58" s="50">
        <v>44127</v>
      </c>
      <c r="H58" s="50">
        <v>44127</v>
      </c>
      <c r="I58" s="12" t="s">
        <v>29</v>
      </c>
      <c r="J58" s="12" t="s">
        <v>25</v>
      </c>
      <c r="K58" s="13" t="s">
        <v>162</v>
      </c>
      <c r="L58" s="94">
        <v>44461</v>
      </c>
      <c r="M58" s="48">
        <v>10000</v>
      </c>
      <c r="N58" s="58">
        <v>0.0435</v>
      </c>
      <c r="O58" s="12">
        <v>329</v>
      </c>
      <c r="P58" s="13">
        <v>329</v>
      </c>
      <c r="Q58" s="109">
        <f t="shared" si="3"/>
        <v>397.54</v>
      </c>
      <c r="R58" s="12"/>
    </row>
    <row r="59" customHeight="1" spans="1:18">
      <c r="A59" s="15">
        <f>MAX($A$3:A58)+1</f>
        <v>56</v>
      </c>
      <c r="B59" s="12" t="s">
        <v>21</v>
      </c>
      <c r="C59" s="61" t="s">
        <v>163</v>
      </c>
      <c r="D59" s="48">
        <v>20000</v>
      </c>
      <c r="E59" s="13" t="s">
        <v>23</v>
      </c>
      <c r="F59" s="58">
        <v>0.0435</v>
      </c>
      <c r="G59" s="66">
        <v>44102</v>
      </c>
      <c r="H59" s="66">
        <v>44102</v>
      </c>
      <c r="I59" s="12" t="s">
        <v>29</v>
      </c>
      <c r="J59" s="12" t="s">
        <v>25</v>
      </c>
      <c r="K59" s="13" t="s">
        <v>164</v>
      </c>
      <c r="L59" s="106">
        <v>44461</v>
      </c>
      <c r="M59" s="48">
        <v>20000</v>
      </c>
      <c r="N59" s="58">
        <v>0.0435</v>
      </c>
      <c r="O59" s="12">
        <v>354</v>
      </c>
      <c r="P59" s="13">
        <v>354</v>
      </c>
      <c r="Q59" s="109">
        <f t="shared" si="3"/>
        <v>855.5</v>
      </c>
      <c r="R59" s="12"/>
    </row>
    <row r="60" customHeight="1" spans="1:18">
      <c r="A60" s="15">
        <f>MAX($A$3:A59)+1</f>
        <v>57</v>
      </c>
      <c r="B60" s="12" t="s">
        <v>21</v>
      </c>
      <c r="C60" s="47" t="s">
        <v>165</v>
      </c>
      <c r="D60" s="52">
        <v>10000</v>
      </c>
      <c r="E60" s="67" t="s">
        <v>23</v>
      </c>
      <c r="F60" s="49">
        <v>0.0475</v>
      </c>
      <c r="G60" s="50">
        <v>44061</v>
      </c>
      <c r="H60" s="50">
        <v>44061</v>
      </c>
      <c r="I60" s="12" t="s">
        <v>61</v>
      </c>
      <c r="J60" s="13" t="s">
        <v>25</v>
      </c>
      <c r="K60" s="12" t="s">
        <v>73</v>
      </c>
      <c r="L60" s="50">
        <v>44445</v>
      </c>
      <c r="M60" s="48">
        <v>10000</v>
      </c>
      <c r="N60" s="58">
        <v>0.0475</v>
      </c>
      <c r="O60" s="12">
        <v>378</v>
      </c>
      <c r="P60" s="13">
        <v>378</v>
      </c>
      <c r="Q60" s="109">
        <f t="shared" si="3"/>
        <v>498.75</v>
      </c>
      <c r="R60" s="12"/>
    </row>
    <row r="61" customHeight="1" spans="1:18">
      <c r="A61" s="15">
        <f>MAX($A$3:A60)+1</f>
        <v>58</v>
      </c>
      <c r="B61" s="12" t="s">
        <v>21</v>
      </c>
      <c r="C61" s="61" t="s">
        <v>166</v>
      </c>
      <c r="D61" s="48">
        <v>30000</v>
      </c>
      <c r="E61" s="61" t="s">
        <v>23</v>
      </c>
      <c r="F61" s="58">
        <v>0.0475</v>
      </c>
      <c r="G61" s="62">
        <v>44103</v>
      </c>
      <c r="H61" s="62">
        <v>44103</v>
      </c>
      <c r="I61" s="12" t="s">
        <v>61</v>
      </c>
      <c r="J61" s="12" t="s">
        <v>25</v>
      </c>
      <c r="K61" s="61" t="s">
        <v>167</v>
      </c>
      <c r="L61" s="94">
        <v>44461</v>
      </c>
      <c r="M61" s="48">
        <v>30000</v>
      </c>
      <c r="N61" s="58">
        <v>0.0475</v>
      </c>
      <c r="O61" s="12">
        <v>353</v>
      </c>
      <c r="P61" s="13">
        <v>353</v>
      </c>
      <c r="Q61" s="109">
        <f t="shared" si="3"/>
        <v>1397.29</v>
      </c>
      <c r="R61" s="13"/>
    </row>
    <row r="62" s="3" customFormat="1" customHeight="1" spans="1:18">
      <c r="A62" s="15">
        <f>MAX($A$3:A61)+1</f>
        <v>59</v>
      </c>
      <c r="B62" s="12" t="s">
        <v>21</v>
      </c>
      <c r="C62" s="61" t="s">
        <v>168</v>
      </c>
      <c r="D62" s="48">
        <v>20000</v>
      </c>
      <c r="E62" s="51" t="s">
        <v>23</v>
      </c>
      <c r="F62" s="68">
        <v>0.0475</v>
      </c>
      <c r="G62" s="62">
        <v>44096</v>
      </c>
      <c r="H62" s="62">
        <v>44096</v>
      </c>
      <c r="I62" s="12" t="s">
        <v>169</v>
      </c>
      <c r="J62" s="12" t="s">
        <v>50</v>
      </c>
      <c r="K62" s="99" t="s">
        <v>170</v>
      </c>
      <c r="L62" s="62">
        <v>44459</v>
      </c>
      <c r="M62" s="48">
        <v>20000</v>
      </c>
      <c r="N62" s="68">
        <v>0.0475</v>
      </c>
      <c r="O62" s="12">
        <v>358</v>
      </c>
      <c r="P62" s="13">
        <v>358</v>
      </c>
      <c r="Q62" s="109">
        <f t="shared" si="3"/>
        <v>944.72</v>
      </c>
      <c r="R62" s="12"/>
    </row>
    <row r="63" customHeight="1" spans="1:18">
      <c r="A63" s="15">
        <f>MAX($A$3:A62)+1</f>
        <v>60</v>
      </c>
      <c r="B63" s="12" t="s">
        <v>21</v>
      </c>
      <c r="C63" s="61" t="s">
        <v>171</v>
      </c>
      <c r="D63" s="48">
        <v>1800</v>
      </c>
      <c r="E63" s="51" t="s">
        <v>81</v>
      </c>
      <c r="F63" s="68">
        <v>0.0435</v>
      </c>
      <c r="G63" s="62">
        <v>44113</v>
      </c>
      <c r="H63" s="62">
        <v>44113</v>
      </c>
      <c r="I63" s="12" t="s">
        <v>29</v>
      </c>
      <c r="J63" s="107" t="s">
        <v>25</v>
      </c>
      <c r="K63" s="108" t="s">
        <v>77</v>
      </c>
      <c r="L63" s="62">
        <v>44463</v>
      </c>
      <c r="M63" s="48">
        <v>1800</v>
      </c>
      <c r="N63" s="68">
        <v>0.0435</v>
      </c>
      <c r="O63" s="12">
        <v>345</v>
      </c>
      <c r="P63" s="13">
        <v>345</v>
      </c>
      <c r="Q63" s="109">
        <f t="shared" si="3"/>
        <v>75.04</v>
      </c>
      <c r="R63" s="13"/>
    </row>
    <row r="64" customHeight="1" spans="1:18">
      <c r="A64" s="15">
        <f>MAX($A$3:A63)+1</f>
        <v>61</v>
      </c>
      <c r="B64" s="12" t="s">
        <v>21</v>
      </c>
      <c r="C64" s="61" t="s">
        <v>172</v>
      </c>
      <c r="D64" s="48">
        <v>2000</v>
      </c>
      <c r="E64" s="51" t="s">
        <v>76</v>
      </c>
      <c r="F64" s="68">
        <v>0.0435</v>
      </c>
      <c r="G64" s="62">
        <v>44113</v>
      </c>
      <c r="H64" s="62">
        <v>44113</v>
      </c>
      <c r="I64" s="12" t="s">
        <v>29</v>
      </c>
      <c r="J64" s="107" t="s">
        <v>25</v>
      </c>
      <c r="K64" s="108" t="s">
        <v>86</v>
      </c>
      <c r="L64" s="62">
        <v>44465</v>
      </c>
      <c r="M64" s="48">
        <v>2000</v>
      </c>
      <c r="N64" s="68">
        <v>0.0435</v>
      </c>
      <c r="O64" s="12">
        <v>347</v>
      </c>
      <c r="P64" s="13">
        <v>347</v>
      </c>
      <c r="Q64" s="109">
        <f t="shared" si="3"/>
        <v>83.86</v>
      </c>
      <c r="R64" s="13"/>
    </row>
    <row r="65" customHeight="1" spans="1:18">
      <c r="A65" s="15">
        <f>MAX($A$3:A64)+1</f>
        <v>62</v>
      </c>
      <c r="B65" s="12" t="s">
        <v>21</v>
      </c>
      <c r="C65" s="61" t="s">
        <v>173</v>
      </c>
      <c r="D65" s="48">
        <v>1000</v>
      </c>
      <c r="E65" s="51" t="s">
        <v>23</v>
      </c>
      <c r="F65" s="68">
        <v>0.0435</v>
      </c>
      <c r="G65" s="62">
        <v>44150</v>
      </c>
      <c r="H65" s="62">
        <v>44150</v>
      </c>
      <c r="I65" s="12" t="s">
        <v>29</v>
      </c>
      <c r="J65" s="107" t="s">
        <v>25</v>
      </c>
      <c r="K65" s="129" t="s">
        <v>86</v>
      </c>
      <c r="L65" s="62">
        <v>44465</v>
      </c>
      <c r="M65" s="48">
        <v>1000</v>
      </c>
      <c r="N65" s="68">
        <v>0.0435</v>
      </c>
      <c r="O65" s="12">
        <v>311</v>
      </c>
      <c r="P65" s="13">
        <v>311</v>
      </c>
      <c r="Q65" s="109">
        <f t="shared" si="3"/>
        <v>37.58</v>
      </c>
      <c r="R65" s="12"/>
    </row>
    <row r="66" customHeight="1" spans="1:18">
      <c r="A66" s="15">
        <f>MAX($A$3:A65)+1</f>
        <v>63</v>
      </c>
      <c r="B66" s="12" t="s">
        <v>21</v>
      </c>
      <c r="C66" s="12" t="s">
        <v>174</v>
      </c>
      <c r="D66" s="48">
        <v>1000</v>
      </c>
      <c r="E66" s="112" t="s">
        <v>175</v>
      </c>
      <c r="F66" s="113">
        <v>0.0435</v>
      </c>
      <c r="G66" s="62">
        <v>44152</v>
      </c>
      <c r="H66" s="62">
        <v>44152</v>
      </c>
      <c r="I66" s="12" t="s">
        <v>29</v>
      </c>
      <c r="J66" s="12" t="s">
        <v>25</v>
      </c>
      <c r="K66" s="130" t="s">
        <v>176</v>
      </c>
      <c r="L66" s="98">
        <v>44465</v>
      </c>
      <c r="M66" s="48">
        <v>1000</v>
      </c>
      <c r="N66" s="113">
        <v>0.0435</v>
      </c>
      <c r="O66" s="12">
        <v>309</v>
      </c>
      <c r="P66" s="131">
        <v>309</v>
      </c>
      <c r="Q66" s="109">
        <f t="shared" si="3"/>
        <v>37.34</v>
      </c>
      <c r="R66" s="12"/>
    </row>
    <row r="67" customHeight="1" spans="1:18">
      <c r="A67" s="15">
        <f>MAX($A$3:A66)+1</f>
        <v>64</v>
      </c>
      <c r="B67" s="12" t="s">
        <v>21</v>
      </c>
      <c r="C67" s="12" t="s">
        <v>177</v>
      </c>
      <c r="D67" s="48">
        <v>1000</v>
      </c>
      <c r="E67" s="112" t="s">
        <v>175</v>
      </c>
      <c r="F67" s="113">
        <v>0.0435</v>
      </c>
      <c r="G67" s="62">
        <v>44152</v>
      </c>
      <c r="H67" s="62">
        <v>44152</v>
      </c>
      <c r="I67" s="12" t="s">
        <v>29</v>
      </c>
      <c r="J67" s="12" t="s">
        <v>25</v>
      </c>
      <c r="K67" s="130" t="s">
        <v>178</v>
      </c>
      <c r="L67" s="98">
        <v>44446</v>
      </c>
      <c r="M67" s="48">
        <v>1000</v>
      </c>
      <c r="N67" s="113">
        <v>0.0435</v>
      </c>
      <c r="O67" s="12">
        <v>290</v>
      </c>
      <c r="P67" s="131">
        <v>290</v>
      </c>
      <c r="Q67" s="109">
        <f t="shared" si="3"/>
        <v>35.04</v>
      </c>
      <c r="R67" s="12"/>
    </row>
    <row r="68" customHeight="1" spans="1:18">
      <c r="A68" s="15">
        <f>MAX($A$3:A67)+1</f>
        <v>65</v>
      </c>
      <c r="B68" s="12" t="s">
        <v>21</v>
      </c>
      <c r="C68" s="12" t="s">
        <v>179</v>
      </c>
      <c r="D68" s="48">
        <v>1000</v>
      </c>
      <c r="E68" s="112" t="s">
        <v>180</v>
      </c>
      <c r="F68" s="113">
        <v>0.0435</v>
      </c>
      <c r="G68" s="62">
        <v>44152</v>
      </c>
      <c r="H68" s="62">
        <v>44152</v>
      </c>
      <c r="I68" s="12" t="s">
        <v>29</v>
      </c>
      <c r="J68" s="12" t="s">
        <v>25</v>
      </c>
      <c r="K68" s="130" t="s">
        <v>178</v>
      </c>
      <c r="L68" s="98">
        <v>44446</v>
      </c>
      <c r="M68" s="48">
        <v>1000</v>
      </c>
      <c r="N68" s="113">
        <v>0.0435</v>
      </c>
      <c r="O68" s="12">
        <v>290</v>
      </c>
      <c r="P68" s="131">
        <v>290</v>
      </c>
      <c r="Q68" s="109">
        <f t="shared" si="3"/>
        <v>35.04</v>
      </c>
      <c r="R68" s="12"/>
    </row>
    <row r="69" customHeight="1" spans="1:18">
      <c r="A69" s="15">
        <f>MAX($A$3:A68)+1</f>
        <v>66</v>
      </c>
      <c r="B69" s="12" t="s">
        <v>21</v>
      </c>
      <c r="C69" s="12" t="s">
        <v>181</v>
      </c>
      <c r="D69" s="48">
        <v>1000</v>
      </c>
      <c r="E69" s="112" t="s">
        <v>180</v>
      </c>
      <c r="F69" s="113">
        <v>0.0435</v>
      </c>
      <c r="G69" s="62">
        <v>44152</v>
      </c>
      <c r="H69" s="62">
        <v>44152</v>
      </c>
      <c r="I69" s="12" t="s">
        <v>29</v>
      </c>
      <c r="J69" s="12" t="s">
        <v>25</v>
      </c>
      <c r="K69" s="130" t="s">
        <v>176</v>
      </c>
      <c r="L69" s="98">
        <v>44446</v>
      </c>
      <c r="M69" s="48">
        <v>1000</v>
      </c>
      <c r="N69" s="113">
        <v>0.0435</v>
      </c>
      <c r="O69" s="12">
        <v>290</v>
      </c>
      <c r="P69" s="131">
        <v>290</v>
      </c>
      <c r="Q69" s="109">
        <f t="shared" si="3"/>
        <v>35.04</v>
      </c>
      <c r="R69" s="12"/>
    </row>
    <row r="70" customHeight="1" spans="1:18">
      <c r="A70" s="15">
        <f>MAX($A$3:A69)+1</f>
        <v>67</v>
      </c>
      <c r="B70" s="12" t="s">
        <v>21</v>
      </c>
      <c r="C70" s="12" t="s">
        <v>182</v>
      </c>
      <c r="D70" s="48">
        <v>1000</v>
      </c>
      <c r="E70" s="112" t="s">
        <v>175</v>
      </c>
      <c r="F70" s="113">
        <v>0.0435</v>
      </c>
      <c r="G70" s="62">
        <v>44153</v>
      </c>
      <c r="H70" s="62">
        <v>44153</v>
      </c>
      <c r="I70" s="12" t="s">
        <v>29</v>
      </c>
      <c r="J70" s="12" t="s">
        <v>50</v>
      </c>
      <c r="K70" s="130" t="s">
        <v>82</v>
      </c>
      <c r="L70" s="98">
        <v>44465</v>
      </c>
      <c r="M70" s="48">
        <v>1000</v>
      </c>
      <c r="N70" s="113">
        <v>0.0435</v>
      </c>
      <c r="O70" s="12">
        <v>308</v>
      </c>
      <c r="P70" s="131">
        <v>308</v>
      </c>
      <c r="Q70" s="109">
        <f t="shared" si="3"/>
        <v>37.22</v>
      </c>
      <c r="R70" s="12"/>
    </row>
    <row r="71" customHeight="1" spans="1:18">
      <c r="A71" s="15">
        <f>MAX($A$3:A70)+1</f>
        <v>68</v>
      </c>
      <c r="B71" s="12" t="s">
        <v>21</v>
      </c>
      <c r="C71" s="12" t="s">
        <v>183</v>
      </c>
      <c r="D71" s="48">
        <v>1000</v>
      </c>
      <c r="E71" s="112" t="s">
        <v>180</v>
      </c>
      <c r="F71" s="113">
        <v>0.0435</v>
      </c>
      <c r="G71" s="62">
        <v>44153</v>
      </c>
      <c r="H71" s="62">
        <v>44153</v>
      </c>
      <c r="I71" s="12" t="s">
        <v>29</v>
      </c>
      <c r="J71" s="12" t="s">
        <v>25</v>
      </c>
      <c r="K71" s="130" t="s">
        <v>178</v>
      </c>
      <c r="L71" s="98">
        <v>44446</v>
      </c>
      <c r="M71" s="48">
        <v>1000</v>
      </c>
      <c r="N71" s="113">
        <v>0.0435</v>
      </c>
      <c r="O71" s="12">
        <v>289</v>
      </c>
      <c r="P71" s="131">
        <v>289</v>
      </c>
      <c r="Q71" s="109">
        <f t="shared" si="3"/>
        <v>34.92</v>
      </c>
      <c r="R71" s="12"/>
    </row>
    <row r="72" customHeight="1" spans="1:18">
      <c r="A72" s="15">
        <f>MAX($A$3:A71)+1</f>
        <v>69</v>
      </c>
      <c r="B72" s="12" t="s">
        <v>21</v>
      </c>
      <c r="C72" s="12" t="s">
        <v>184</v>
      </c>
      <c r="D72" s="48">
        <v>1000</v>
      </c>
      <c r="E72" s="112" t="s">
        <v>180</v>
      </c>
      <c r="F72" s="113">
        <v>0.0435</v>
      </c>
      <c r="G72" s="62">
        <v>44153</v>
      </c>
      <c r="H72" s="62">
        <v>44153</v>
      </c>
      <c r="I72" s="12" t="s">
        <v>29</v>
      </c>
      <c r="J72" s="12" t="s">
        <v>25</v>
      </c>
      <c r="K72" s="130" t="s">
        <v>178</v>
      </c>
      <c r="L72" s="98">
        <v>44465</v>
      </c>
      <c r="M72" s="48">
        <v>1000</v>
      </c>
      <c r="N72" s="113">
        <v>0.0435</v>
      </c>
      <c r="O72" s="12">
        <v>308</v>
      </c>
      <c r="P72" s="131">
        <v>308</v>
      </c>
      <c r="Q72" s="109">
        <f t="shared" si="3"/>
        <v>37.22</v>
      </c>
      <c r="R72" s="12"/>
    </row>
    <row r="73" customHeight="1" spans="1:18">
      <c r="A73" s="15">
        <f>MAX($A$3:A72)+1</f>
        <v>70</v>
      </c>
      <c r="B73" s="46" t="s">
        <v>21</v>
      </c>
      <c r="C73" s="47" t="s">
        <v>185</v>
      </c>
      <c r="D73" s="48">
        <v>20000</v>
      </c>
      <c r="E73" s="46" t="s">
        <v>23</v>
      </c>
      <c r="F73" s="49">
        <v>0.0435</v>
      </c>
      <c r="G73" s="50">
        <v>44096</v>
      </c>
      <c r="H73" s="50">
        <v>44096</v>
      </c>
      <c r="I73" s="12" t="s">
        <v>29</v>
      </c>
      <c r="J73" s="12" t="s">
        <v>25</v>
      </c>
      <c r="K73" s="93" t="s">
        <v>186</v>
      </c>
      <c r="L73" s="106">
        <v>44445</v>
      </c>
      <c r="M73" s="48">
        <v>20000</v>
      </c>
      <c r="N73" s="58">
        <v>0.0435</v>
      </c>
      <c r="O73" s="12">
        <v>344</v>
      </c>
      <c r="P73" s="13">
        <v>344</v>
      </c>
      <c r="Q73" s="109">
        <f t="shared" si="3"/>
        <v>831.33</v>
      </c>
      <c r="R73" s="12"/>
    </row>
    <row r="74" customHeight="1" spans="1:18">
      <c r="A74" s="15">
        <f>MAX($A$3:A73)+1</f>
        <v>71</v>
      </c>
      <c r="B74" s="12" t="s">
        <v>21</v>
      </c>
      <c r="C74" s="61" t="s">
        <v>187</v>
      </c>
      <c r="D74" s="48">
        <v>50000</v>
      </c>
      <c r="E74" s="51" t="s">
        <v>188</v>
      </c>
      <c r="F74" s="68">
        <v>0.0435</v>
      </c>
      <c r="G74" s="62">
        <v>44104</v>
      </c>
      <c r="H74" s="62">
        <v>44104</v>
      </c>
      <c r="I74" s="12" t="s">
        <v>29</v>
      </c>
      <c r="J74" s="107" t="s">
        <v>25</v>
      </c>
      <c r="K74" s="12" t="s">
        <v>189</v>
      </c>
      <c r="L74" s="62">
        <v>44468</v>
      </c>
      <c r="M74" s="48">
        <v>50000</v>
      </c>
      <c r="N74" s="58">
        <v>0.0435</v>
      </c>
      <c r="O74" s="12">
        <v>359</v>
      </c>
      <c r="P74" s="13">
        <v>359</v>
      </c>
      <c r="Q74" s="109">
        <f t="shared" si="3"/>
        <v>2168.96</v>
      </c>
      <c r="R74" s="12"/>
    </row>
    <row r="75" customHeight="1" spans="1:18">
      <c r="A75" s="15">
        <f>MAX($A$3:A74)+1</f>
        <v>72</v>
      </c>
      <c r="B75" s="12" t="s">
        <v>21</v>
      </c>
      <c r="C75" s="47" t="s">
        <v>190</v>
      </c>
      <c r="D75" s="48">
        <v>20000</v>
      </c>
      <c r="E75" s="51" t="s">
        <v>149</v>
      </c>
      <c r="F75" s="68">
        <v>0.0475</v>
      </c>
      <c r="G75" s="50">
        <v>44259</v>
      </c>
      <c r="H75" s="50">
        <v>44259</v>
      </c>
      <c r="I75" s="12" t="s">
        <v>53</v>
      </c>
      <c r="J75" s="107" t="s">
        <v>25</v>
      </c>
      <c r="K75" s="132" t="s">
        <v>191</v>
      </c>
      <c r="L75" s="62">
        <v>44469</v>
      </c>
      <c r="M75" s="48">
        <v>20000</v>
      </c>
      <c r="N75" s="58">
        <v>0.0475</v>
      </c>
      <c r="O75" s="12">
        <v>206</v>
      </c>
      <c r="P75" s="13">
        <v>206</v>
      </c>
      <c r="Q75" s="109">
        <f t="shared" si="3"/>
        <v>543.61</v>
      </c>
      <c r="R75" s="13"/>
    </row>
    <row r="76" customHeight="1" spans="1:18">
      <c r="A76" s="15">
        <f>MAX($A$3:A75)+1</f>
        <v>73</v>
      </c>
      <c r="B76" s="12" t="s">
        <v>21</v>
      </c>
      <c r="C76" s="114" t="s">
        <v>192</v>
      </c>
      <c r="D76" s="115">
        <v>50000</v>
      </c>
      <c r="E76" s="116" t="s">
        <v>64</v>
      </c>
      <c r="F76" s="58">
        <v>0.0475</v>
      </c>
      <c r="G76" s="62">
        <v>44069</v>
      </c>
      <c r="H76" s="62">
        <v>44069</v>
      </c>
      <c r="I76" s="12" t="s">
        <v>61</v>
      </c>
      <c r="J76" s="12" t="s">
        <v>25</v>
      </c>
      <c r="K76" s="133" t="s">
        <v>193</v>
      </c>
      <c r="L76" s="134">
        <v>44456</v>
      </c>
      <c r="M76" s="115">
        <v>50000</v>
      </c>
      <c r="N76" s="135">
        <v>0.0475</v>
      </c>
      <c r="O76" s="12">
        <v>381</v>
      </c>
      <c r="P76" s="13">
        <v>360</v>
      </c>
      <c r="Q76" s="109">
        <f t="shared" si="3"/>
        <v>2375</v>
      </c>
      <c r="R76" s="12"/>
    </row>
    <row r="77" customHeight="1" spans="1:18">
      <c r="A77" s="15">
        <f>MAX($A$3:A76)+1</f>
        <v>74</v>
      </c>
      <c r="B77" s="12" t="s">
        <v>21</v>
      </c>
      <c r="C77" s="47" t="s">
        <v>194</v>
      </c>
      <c r="D77" s="48">
        <v>30000</v>
      </c>
      <c r="E77" s="61" t="s">
        <v>149</v>
      </c>
      <c r="F77" s="58">
        <v>0.0475</v>
      </c>
      <c r="G77" s="62">
        <v>44125</v>
      </c>
      <c r="H77" s="62">
        <v>44125</v>
      </c>
      <c r="I77" s="12" t="s">
        <v>53</v>
      </c>
      <c r="J77" s="12" t="s">
        <v>25</v>
      </c>
      <c r="K77" s="13" t="s">
        <v>195</v>
      </c>
      <c r="L77" s="62">
        <v>44463</v>
      </c>
      <c r="M77" s="48">
        <v>30000</v>
      </c>
      <c r="N77" s="58">
        <v>0.0475</v>
      </c>
      <c r="O77" s="12">
        <v>333</v>
      </c>
      <c r="P77" s="13">
        <v>333</v>
      </c>
      <c r="Q77" s="109">
        <f t="shared" si="3"/>
        <v>1318.13</v>
      </c>
      <c r="R77" s="12"/>
    </row>
    <row r="78" customHeight="1" spans="1:18">
      <c r="A78" s="15">
        <f>MAX($A$3:A77)+1</f>
        <v>75</v>
      </c>
      <c r="B78" s="12" t="s">
        <v>21</v>
      </c>
      <c r="C78" s="61" t="s">
        <v>196</v>
      </c>
      <c r="D78" s="48">
        <v>20000</v>
      </c>
      <c r="E78" s="61" t="s">
        <v>197</v>
      </c>
      <c r="F78" s="58">
        <v>0.0435</v>
      </c>
      <c r="G78" s="62">
        <v>44097</v>
      </c>
      <c r="H78" s="62">
        <v>44097</v>
      </c>
      <c r="I78" s="12" t="s">
        <v>29</v>
      </c>
      <c r="J78" s="12" t="s">
        <v>25</v>
      </c>
      <c r="K78" s="61" t="s">
        <v>198</v>
      </c>
      <c r="L78" s="94">
        <v>44454</v>
      </c>
      <c r="M78" s="48">
        <v>20000</v>
      </c>
      <c r="N78" s="58">
        <v>0.0435</v>
      </c>
      <c r="O78" s="12">
        <v>352</v>
      </c>
      <c r="P78" s="13">
        <v>352</v>
      </c>
      <c r="Q78" s="109">
        <f t="shared" si="3"/>
        <v>850.67</v>
      </c>
      <c r="R78" s="13"/>
    </row>
    <row r="79" customHeight="1" spans="1:18">
      <c r="A79" s="15">
        <f>MAX($A$3:A78)+1</f>
        <v>76</v>
      </c>
      <c r="B79" s="12" t="s">
        <v>21</v>
      </c>
      <c r="C79" s="47" t="s">
        <v>199</v>
      </c>
      <c r="D79" s="52">
        <v>1000</v>
      </c>
      <c r="E79" s="112" t="s">
        <v>23</v>
      </c>
      <c r="F79" s="113">
        <v>0.0435</v>
      </c>
      <c r="G79" s="50">
        <v>44153</v>
      </c>
      <c r="H79" s="50">
        <v>44153</v>
      </c>
      <c r="I79" s="51" t="s">
        <v>29</v>
      </c>
      <c r="J79" s="51" t="s">
        <v>25</v>
      </c>
      <c r="K79" s="136" t="s">
        <v>178</v>
      </c>
      <c r="L79" s="137">
        <v>44466</v>
      </c>
      <c r="M79" s="52">
        <v>1000</v>
      </c>
      <c r="N79" s="113">
        <v>0.0435</v>
      </c>
      <c r="O79" s="12">
        <v>309</v>
      </c>
      <c r="P79" s="138">
        <v>309</v>
      </c>
      <c r="Q79" s="109">
        <f t="shared" si="3"/>
        <v>37.34</v>
      </c>
      <c r="R79" s="12"/>
    </row>
    <row r="80" customHeight="1" spans="1:18">
      <c r="A80" s="15">
        <f>MAX($A$3:A79)+1</f>
        <v>77</v>
      </c>
      <c r="B80" s="12" t="s">
        <v>21</v>
      </c>
      <c r="C80" s="47" t="s">
        <v>200</v>
      </c>
      <c r="D80" s="52">
        <v>2000</v>
      </c>
      <c r="E80" s="112" t="s">
        <v>23</v>
      </c>
      <c r="F80" s="113">
        <v>0.0435</v>
      </c>
      <c r="G80" s="50">
        <v>44150</v>
      </c>
      <c r="H80" s="50">
        <v>44150</v>
      </c>
      <c r="I80" s="51" t="s">
        <v>29</v>
      </c>
      <c r="J80" s="51" t="s">
        <v>25</v>
      </c>
      <c r="K80" s="136" t="s">
        <v>201</v>
      </c>
      <c r="L80" s="137">
        <v>44467</v>
      </c>
      <c r="M80" s="52">
        <v>2000</v>
      </c>
      <c r="N80" s="113">
        <v>0.0435</v>
      </c>
      <c r="O80" s="12">
        <v>313</v>
      </c>
      <c r="P80" s="138">
        <v>313</v>
      </c>
      <c r="Q80" s="109">
        <f t="shared" si="3"/>
        <v>75.64</v>
      </c>
      <c r="R80" s="12"/>
    </row>
    <row r="81" customHeight="1" spans="1:18">
      <c r="A81" s="15">
        <f>MAX($A$3:A80)+1</f>
        <v>78</v>
      </c>
      <c r="B81" s="12" t="s">
        <v>21</v>
      </c>
      <c r="C81" s="61" t="s">
        <v>202</v>
      </c>
      <c r="D81" s="52">
        <v>1000</v>
      </c>
      <c r="E81" s="12" t="s">
        <v>23</v>
      </c>
      <c r="F81" s="58">
        <v>0.0435</v>
      </c>
      <c r="G81" s="62">
        <v>44153</v>
      </c>
      <c r="H81" s="62">
        <v>44153</v>
      </c>
      <c r="I81" s="12" t="s">
        <v>29</v>
      </c>
      <c r="J81" s="13" t="s">
        <v>25</v>
      </c>
      <c r="K81" s="108" t="s">
        <v>203</v>
      </c>
      <c r="L81" s="62">
        <v>44442</v>
      </c>
      <c r="M81" s="52">
        <v>1000</v>
      </c>
      <c r="N81" s="58">
        <v>0.0435</v>
      </c>
      <c r="O81" s="12">
        <v>285</v>
      </c>
      <c r="P81" s="139">
        <v>285</v>
      </c>
      <c r="Q81" s="109">
        <f t="shared" si="3"/>
        <v>34.44</v>
      </c>
      <c r="R81" s="12"/>
    </row>
    <row r="82" s="4" customFormat="1" ht="30" customHeight="1" spans="1:18">
      <c r="A82" s="15">
        <f>MAX($A$3:A81)+1</f>
        <v>79</v>
      </c>
      <c r="B82" s="21" t="s">
        <v>21</v>
      </c>
      <c r="C82" s="23" t="s">
        <v>204</v>
      </c>
      <c r="D82" s="23">
        <v>50000</v>
      </c>
      <c r="E82" s="23" t="s">
        <v>23</v>
      </c>
      <c r="F82" s="18">
        <v>0.0435</v>
      </c>
      <c r="G82" s="24">
        <v>44134</v>
      </c>
      <c r="H82" s="24">
        <v>44134</v>
      </c>
      <c r="I82" s="23" t="s">
        <v>29</v>
      </c>
      <c r="J82" s="23" t="s">
        <v>50</v>
      </c>
      <c r="K82" s="23" t="s">
        <v>26</v>
      </c>
      <c r="L82" s="140">
        <v>44386</v>
      </c>
      <c r="M82" s="16">
        <v>50000</v>
      </c>
      <c r="N82" s="18">
        <v>0.0435</v>
      </c>
      <c r="O82" s="16">
        <f t="shared" ref="O82:O94" si="4">DAYS360(H82,L82,FALSE)</f>
        <v>249</v>
      </c>
      <c r="P82" s="16">
        <v>249</v>
      </c>
      <c r="Q82" s="109">
        <f t="shared" si="3"/>
        <v>1504.38</v>
      </c>
      <c r="R82" s="149"/>
    </row>
    <row r="83" s="5" customFormat="1" ht="26" customHeight="1" spans="1:18">
      <c r="A83" s="15">
        <f>MAX($A$3:A82)+1</f>
        <v>80</v>
      </c>
      <c r="B83" s="12" t="s">
        <v>21</v>
      </c>
      <c r="C83" s="12" t="s">
        <v>205</v>
      </c>
      <c r="D83" s="52">
        <v>50000</v>
      </c>
      <c r="E83" s="51" t="s">
        <v>23</v>
      </c>
      <c r="F83" s="53">
        <v>0.0475</v>
      </c>
      <c r="G83" s="50">
        <v>44063</v>
      </c>
      <c r="H83" s="50">
        <v>44063</v>
      </c>
      <c r="I83" s="95" t="s">
        <v>53</v>
      </c>
      <c r="J83" s="96" t="s">
        <v>50</v>
      </c>
      <c r="K83" s="97" t="s">
        <v>206</v>
      </c>
      <c r="L83" s="98">
        <v>44425</v>
      </c>
      <c r="M83" s="52">
        <v>50000</v>
      </c>
      <c r="N83" s="53">
        <v>0.0475</v>
      </c>
      <c r="O83" s="13">
        <f t="shared" si="4"/>
        <v>357</v>
      </c>
      <c r="P83" s="13">
        <v>357</v>
      </c>
      <c r="Q83" s="109">
        <f t="shared" si="3"/>
        <v>2355.21</v>
      </c>
      <c r="R83" s="12"/>
    </row>
    <row r="84" s="5" customFormat="1" ht="30" customHeight="1" spans="1:18">
      <c r="A84" s="15">
        <f>MAX($A$3:A83)+1</f>
        <v>81</v>
      </c>
      <c r="B84" s="12" t="s">
        <v>21</v>
      </c>
      <c r="C84" s="47" t="s">
        <v>207</v>
      </c>
      <c r="D84" s="48">
        <v>5000</v>
      </c>
      <c r="E84" s="102" t="s">
        <v>149</v>
      </c>
      <c r="F84" s="58">
        <v>0.0435</v>
      </c>
      <c r="G84" s="50">
        <v>44151</v>
      </c>
      <c r="H84" s="50">
        <v>44151</v>
      </c>
      <c r="I84" s="95" t="s">
        <v>29</v>
      </c>
      <c r="J84" s="12" t="s">
        <v>50</v>
      </c>
      <c r="K84" s="13" t="s">
        <v>208</v>
      </c>
      <c r="L84" s="50">
        <v>44436</v>
      </c>
      <c r="M84" s="48">
        <v>5000</v>
      </c>
      <c r="N84" s="58">
        <v>0.0435</v>
      </c>
      <c r="O84" s="13">
        <f t="shared" si="4"/>
        <v>282</v>
      </c>
      <c r="P84" s="13">
        <f t="shared" ref="P84:P88" si="5">DAYS360(H84,L84,FALSE)</f>
        <v>282</v>
      </c>
      <c r="Q84" s="109">
        <f t="shared" si="3"/>
        <v>170.38</v>
      </c>
      <c r="R84" s="12"/>
    </row>
    <row r="85" s="3" customFormat="1" customHeight="1" spans="1:18">
      <c r="A85" s="15">
        <f>MAX($A$3:A84)+1</f>
        <v>82</v>
      </c>
      <c r="B85" s="12" t="s">
        <v>21</v>
      </c>
      <c r="C85" s="47" t="s">
        <v>209</v>
      </c>
      <c r="D85" s="48">
        <v>50000</v>
      </c>
      <c r="E85" s="64" t="s">
        <v>210</v>
      </c>
      <c r="F85" s="58">
        <v>0.0475</v>
      </c>
      <c r="G85" s="62">
        <v>44057</v>
      </c>
      <c r="H85" s="62">
        <v>44057</v>
      </c>
      <c r="I85" s="12" t="s">
        <v>211</v>
      </c>
      <c r="J85" s="12" t="s">
        <v>50</v>
      </c>
      <c r="K85" s="63" t="s">
        <v>212</v>
      </c>
      <c r="L85" s="134">
        <v>44416</v>
      </c>
      <c r="M85" s="13">
        <v>50000</v>
      </c>
      <c r="N85" s="58">
        <v>0.0475</v>
      </c>
      <c r="O85" s="13">
        <f t="shared" si="4"/>
        <v>354</v>
      </c>
      <c r="P85" s="13">
        <f t="shared" si="5"/>
        <v>354</v>
      </c>
      <c r="Q85" s="109">
        <f t="shared" si="3"/>
        <v>2335.42</v>
      </c>
      <c r="R85" s="12"/>
    </row>
    <row r="86" customHeight="1" spans="1:18">
      <c r="A86" s="117">
        <f>MAX($A$3:A85)+1</f>
        <v>83</v>
      </c>
      <c r="B86" s="118" t="s">
        <v>21</v>
      </c>
      <c r="C86" s="61" t="s">
        <v>213</v>
      </c>
      <c r="D86" s="48">
        <v>10000</v>
      </c>
      <c r="E86" s="12" t="s">
        <v>23</v>
      </c>
      <c r="F86" s="49">
        <v>0.0475</v>
      </c>
      <c r="G86" s="62">
        <v>43698</v>
      </c>
      <c r="H86" s="62">
        <v>43698</v>
      </c>
      <c r="I86" s="12" t="s">
        <v>61</v>
      </c>
      <c r="J86" s="112" t="s">
        <v>50</v>
      </c>
      <c r="K86" s="108" t="s">
        <v>170</v>
      </c>
      <c r="L86" s="62">
        <v>44418</v>
      </c>
      <c r="M86" s="51">
        <v>10000</v>
      </c>
      <c r="N86" s="49">
        <v>0.0475</v>
      </c>
      <c r="O86" s="13">
        <f t="shared" si="4"/>
        <v>709</v>
      </c>
      <c r="P86" s="12">
        <v>709</v>
      </c>
      <c r="Q86" s="109">
        <f t="shared" si="3"/>
        <v>935.49</v>
      </c>
      <c r="R86" s="13"/>
    </row>
    <row r="87" customHeight="1" spans="1:18">
      <c r="A87" s="119"/>
      <c r="B87" s="118"/>
      <c r="C87" s="61"/>
      <c r="D87" s="48"/>
      <c r="E87" s="12"/>
      <c r="F87" s="49"/>
      <c r="G87" s="62"/>
      <c r="H87" s="62">
        <v>44418</v>
      </c>
      <c r="I87" s="12"/>
      <c r="J87" s="112"/>
      <c r="K87" s="108"/>
      <c r="L87" s="62">
        <v>44428</v>
      </c>
      <c r="M87" s="51" t="s">
        <v>214</v>
      </c>
      <c r="N87" s="49">
        <v>0.0475</v>
      </c>
      <c r="O87" s="13">
        <f t="shared" si="4"/>
        <v>10</v>
      </c>
      <c r="P87" s="139">
        <v>10</v>
      </c>
      <c r="Q87" s="109">
        <f t="shared" si="3"/>
        <v>11.88</v>
      </c>
      <c r="R87" s="13"/>
    </row>
    <row r="88" customHeight="1" spans="1:18">
      <c r="A88" s="12">
        <f>MAX($A$3:A87)+1</f>
        <v>84</v>
      </c>
      <c r="B88" s="46" t="s">
        <v>21</v>
      </c>
      <c r="C88" s="47" t="s">
        <v>215</v>
      </c>
      <c r="D88" s="13">
        <v>10000</v>
      </c>
      <c r="E88" s="46" t="s">
        <v>23</v>
      </c>
      <c r="F88" s="49">
        <v>0.0435</v>
      </c>
      <c r="G88" s="106">
        <v>43698</v>
      </c>
      <c r="H88" s="106">
        <v>43698</v>
      </c>
      <c r="I88" s="12" t="s">
        <v>61</v>
      </c>
      <c r="J88" s="12" t="s">
        <v>25</v>
      </c>
      <c r="K88" s="93" t="s">
        <v>216</v>
      </c>
      <c r="L88" s="106">
        <v>44421</v>
      </c>
      <c r="M88" s="48">
        <v>10000</v>
      </c>
      <c r="N88" s="58">
        <v>0.0435</v>
      </c>
      <c r="O88" s="12">
        <f t="shared" si="4"/>
        <v>712</v>
      </c>
      <c r="P88" s="13">
        <f t="shared" si="5"/>
        <v>712</v>
      </c>
      <c r="Q88" s="109">
        <f t="shared" si="3"/>
        <v>860.33</v>
      </c>
      <c r="R88" s="12"/>
    </row>
    <row r="89" customHeight="1" spans="1:18">
      <c r="A89" s="12">
        <f>MAX($A$3:A88)+1</f>
        <v>85</v>
      </c>
      <c r="B89" s="46" t="s">
        <v>21</v>
      </c>
      <c r="C89" s="47" t="s">
        <v>217</v>
      </c>
      <c r="D89" s="13">
        <v>30000</v>
      </c>
      <c r="E89" s="46" t="s">
        <v>136</v>
      </c>
      <c r="F89" s="58">
        <v>0.0435</v>
      </c>
      <c r="G89" s="62">
        <v>44064</v>
      </c>
      <c r="H89" s="62">
        <v>44064</v>
      </c>
      <c r="I89" s="51" t="s">
        <v>29</v>
      </c>
      <c r="J89" s="51" t="s">
        <v>25</v>
      </c>
      <c r="K89" s="93" t="s">
        <v>218</v>
      </c>
      <c r="L89" s="94" t="s">
        <v>219</v>
      </c>
      <c r="M89" s="48">
        <v>30000</v>
      </c>
      <c r="N89" s="58">
        <v>0.0435</v>
      </c>
      <c r="O89" s="12">
        <f t="shared" si="4"/>
        <v>345</v>
      </c>
      <c r="P89" s="13">
        <v>345</v>
      </c>
      <c r="Q89" s="109">
        <f t="shared" si="3"/>
        <v>1250.63</v>
      </c>
      <c r="R89" s="13"/>
    </row>
    <row r="90" customHeight="1" spans="1:18">
      <c r="A90" s="12">
        <f>MAX($A$3:A89)+1</f>
        <v>86</v>
      </c>
      <c r="B90" s="46" t="s">
        <v>21</v>
      </c>
      <c r="C90" s="47" t="s">
        <v>220</v>
      </c>
      <c r="D90" s="13">
        <v>20000</v>
      </c>
      <c r="E90" s="46" t="s">
        <v>23</v>
      </c>
      <c r="F90" s="49">
        <v>0.0435</v>
      </c>
      <c r="G90" s="106">
        <v>44189</v>
      </c>
      <c r="H90" s="106">
        <v>44189</v>
      </c>
      <c r="I90" s="12" t="s">
        <v>221</v>
      </c>
      <c r="J90" s="12" t="s">
        <v>25</v>
      </c>
      <c r="K90" s="93" t="s">
        <v>222</v>
      </c>
      <c r="L90" s="106">
        <v>44410</v>
      </c>
      <c r="M90" s="48">
        <v>20000</v>
      </c>
      <c r="N90" s="58">
        <v>0.0435</v>
      </c>
      <c r="O90" s="12">
        <f t="shared" si="4"/>
        <v>218</v>
      </c>
      <c r="P90" s="13">
        <f>DAYS360(H90,L90,FALSE)</f>
        <v>218</v>
      </c>
      <c r="Q90" s="109">
        <f t="shared" si="3"/>
        <v>526.83</v>
      </c>
      <c r="R90" s="12"/>
    </row>
    <row r="91" customHeight="1" spans="1:18">
      <c r="A91" s="12">
        <f>MAX($A$3:A90)+1</f>
        <v>87</v>
      </c>
      <c r="B91" s="12" t="s">
        <v>21</v>
      </c>
      <c r="C91" s="12" t="s">
        <v>223</v>
      </c>
      <c r="D91" s="52">
        <v>30000</v>
      </c>
      <c r="E91" s="54" t="s">
        <v>136</v>
      </c>
      <c r="F91" s="58">
        <v>0.0435</v>
      </c>
      <c r="G91" s="50">
        <v>44055</v>
      </c>
      <c r="H91" s="50">
        <v>44055</v>
      </c>
      <c r="I91" s="95" t="s">
        <v>29</v>
      </c>
      <c r="J91" s="12" t="s">
        <v>25</v>
      </c>
      <c r="K91" s="99" t="s">
        <v>224</v>
      </c>
      <c r="L91" s="62" t="s">
        <v>225</v>
      </c>
      <c r="M91" s="52">
        <v>30000</v>
      </c>
      <c r="N91" s="58">
        <v>0.0435</v>
      </c>
      <c r="O91" s="12">
        <f t="shared" si="4"/>
        <v>360</v>
      </c>
      <c r="P91" s="13">
        <v>360</v>
      </c>
      <c r="Q91" s="109">
        <f t="shared" si="3"/>
        <v>1305</v>
      </c>
      <c r="R91" s="12"/>
    </row>
    <row r="92" customHeight="1" spans="1:18">
      <c r="A92" s="12">
        <f>MAX($A$3:A91)+1</f>
        <v>88</v>
      </c>
      <c r="B92" s="12" t="s">
        <v>21</v>
      </c>
      <c r="C92" s="12" t="s">
        <v>226</v>
      </c>
      <c r="D92" s="52">
        <v>20000</v>
      </c>
      <c r="E92" s="54" t="s">
        <v>23</v>
      </c>
      <c r="F92" s="58">
        <v>0.0435</v>
      </c>
      <c r="G92" s="50">
        <v>44061</v>
      </c>
      <c r="H92" s="50">
        <v>44061</v>
      </c>
      <c r="I92" s="95" t="s">
        <v>29</v>
      </c>
      <c r="J92" s="12" t="s">
        <v>25</v>
      </c>
      <c r="K92" s="99" t="s">
        <v>227</v>
      </c>
      <c r="L92" s="62" t="s">
        <v>228</v>
      </c>
      <c r="M92" s="52">
        <v>20000</v>
      </c>
      <c r="N92" s="58">
        <v>0.0435</v>
      </c>
      <c r="O92" s="12">
        <f t="shared" si="4"/>
        <v>357</v>
      </c>
      <c r="P92" s="13">
        <f t="shared" ref="P92:P94" si="6">O92</f>
        <v>357</v>
      </c>
      <c r="Q92" s="109">
        <f t="shared" si="3"/>
        <v>862.75</v>
      </c>
      <c r="R92" s="12"/>
    </row>
    <row r="93" customHeight="1" spans="1:18">
      <c r="A93" s="12">
        <f>MAX($A$3:A92)+1</f>
        <v>89</v>
      </c>
      <c r="B93" s="12" t="s">
        <v>21</v>
      </c>
      <c r="C93" s="12" t="s">
        <v>229</v>
      </c>
      <c r="D93" s="52">
        <v>30000</v>
      </c>
      <c r="E93" s="54" t="s">
        <v>188</v>
      </c>
      <c r="F93" s="58">
        <v>0.0435</v>
      </c>
      <c r="G93" s="50">
        <v>44061</v>
      </c>
      <c r="H93" s="50">
        <v>44061</v>
      </c>
      <c r="I93" s="95" t="s">
        <v>29</v>
      </c>
      <c r="J93" s="12" t="s">
        <v>25</v>
      </c>
      <c r="K93" s="99" t="s">
        <v>230</v>
      </c>
      <c r="L93" s="62" t="s">
        <v>231</v>
      </c>
      <c r="M93" s="52">
        <v>30000</v>
      </c>
      <c r="N93" s="58">
        <v>0.0435</v>
      </c>
      <c r="O93" s="12">
        <f t="shared" si="4"/>
        <v>359</v>
      </c>
      <c r="P93" s="13">
        <f t="shared" si="6"/>
        <v>359</v>
      </c>
      <c r="Q93" s="109">
        <f t="shared" si="3"/>
        <v>1301.38</v>
      </c>
      <c r="R93" s="12"/>
    </row>
    <row r="94" customHeight="1" spans="1:18">
      <c r="A94" s="12">
        <f>MAX($A$3:A93)+1</f>
        <v>90</v>
      </c>
      <c r="B94" s="12" t="s">
        <v>21</v>
      </c>
      <c r="C94" s="12" t="s">
        <v>232</v>
      </c>
      <c r="D94" s="52">
        <v>20000</v>
      </c>
      <c r="E94" s="54" t="s">
        <v>233</v>
      </c>
      <c r="F94" s="58">
        <v>0.0435</v>
      </c>
      <c r="G94" s="50">
        <v>44061</v>
      </c>
      <c r="H94" s="50">
        <v>44061</v>
      </c>
      <c r="I94" s="95" t="s">
        <v>29</v>
      </c>
      <c r="J94" s="12" t="s">
        <v>50</v>
      </c>
      <c r="K94" s="99" t="s">
        <v>230</v>
      </c>
      <c r="L94" s="62" t="s">
        <v>234</v>
      </c>
      <c r="M94" s="52">
        <v>20000</v>
      </c>
      <c r="N94" s="58">
        <v>0.0435</v>
      </c>
      <c r="O94" s="12">
        <f t="shared" si="4"/>
        <v>346</v>
      </c>
      <c r="P94" s="13">
        <f t="shared" si="6"/>
        <v>346</v>
      </c>
      <c r="Q94" s="109">
        <f t="shared" si="3"/>
        <v>836.17</v>
      </c>
      <c r="R94" s="12"/>
    </row>
    <row r="95" s="3" customFormat="1" customHeight="1" spans="1:18">
      <c r="A95" s="12">
        <f>MAX($A$3:A94)+1</f>
        <v>91</v>
      </c>
      <c r="B95" s="46" t="s">
        <v>21</v>
      </c>
      <c r="C95" s="47" t="s">
        <v>235</v>
      </c>
      <c r="D95" s="48">
        <v>20000</v>
      </c>
      <c r="E95" s="46" t="s">
        <v>136</v>
      </c>
      <c r="F95" s="49">
        <v>0.0475</v>
      </c>
      <c r="G95" s="62">
        <v>44088</v>
      </c>
      <c r="H95" s="62">
        <v>44088</v>
      </c>
      <c r="I95" s="12" t="s">
        <v>61</v>
      </c>
      <c r="J95" s="141" t="s">
        <v>50</v>
      </c>
      <c r="K95" s="93" t="s">
        <v>236</v>
      </c>
      <c r="L95" s="106">
        <v>44452</v>
      </c>
      <c r="M95" s="48">
        <v>20000</v>
      </c>
      <c r="N95" s="49">
        <v>0.0475</v>
      </c>
      <c r="O95" s="13">
        <f t="shared" ref="O95:O103" si="7">DAYS360(H95,L95,)</f>
        <v>359</v>
      </c>
      <c r="P95" s="13">
        <v>359</v>
      </c>
      <c r="Q95" s="109">
        <f t="shared" si="3"/>
        <v>947.36</v>
      </c>
      <c r="R95" s="12"/>
    </row>
    <row r="96" customHeight="1" spans="1:18">
      <c r="A96" s="12">
        <f>MAX($A$3:A95)+1</f>
        <v>92</v>
      </c>
      <c r="B96" s="46" t="s">
        <v>21</v>
      </c>
      <c r="C96" s="47" t="s">
        <v>237</v>
      </c>
      <c r="D96" s="48">
        <v>50000</v>
      </c>
      <c r="E96" s="46" t="s">
        <v>23</v>
      </c>
      <c r="F96" s="49">
        <v>0.0475</v>
      </c>
      <c r="G96" s="50">
        <v>44096</v>
      </c>
      <c r="H96" s="50">
        <v>44096</v>
      </c>
      <c r="I96" s="12" t="s">
        <v>61</v>
      </c>
      <c r="J96" s="12" t="s">
        <v>50</v>
      </c>
      <c r="K96" s="93" t="s">
        <v>152</v>
      </c>
      <c r="L96" s="50">
        <v>44456</v>
      </c>
      <c r="M96" s="48">
        <v>50000</v>
      </c>
      <c r="N96" s="58">
        <v>0.0475</v>
      </c>
      <c r="O96" s="13">
        <f t="shared" si="7"/>
        <v>355</v>
      </c>
      <c r="P96" s="13">
        <v>355</v>
      </c>
      <c r="Q96" s="109">
        <f t="shared" si="3"/>
        <v>2342.01</v>
      </c>
      <c r="R96" s="12"/>
    </row>
    <row r="97" customHeight="1" spans="1:18">
      <c r="A97" s="12">
        <f>MAX($A$3:A96)+1</f>
        <v>93</v>
      </c>
      <c r="B97" s="46" t="s">
        <v>21</v>
      </c>
      <c r="C97" s="47" t="s">
        <v>238</v>
      </c>
      <c r="D97" s="48">
        <v>50000</v>
      </c>
      <c r="E97" s="46" t="s">
        <v>239</v>
      </c>
      <c r="F97" s="49">
        <v>0.0475</v>
      </c>
      <c r="G97" s="62">
        <v>44102</v>
      </c>
      <c r="H97" s="62">
        <v>44102</v>
      </c>
      <c r="I97" s="12" t="s">
        <v>61</v>
      </c>
      <c r="J97" s="141" t="s">
        <v>50</v>
      </c>
      <c r="K97" s="93" t="s">
        <v>240</v>
      </c>
      <c r="L97" s="106">
        <v>44465</v>
      </c>
      <c r="M97" s="48">
        <v>50000</v>
      </c>
      <c r="N97" s="49">
        <v>0.0475</v>
      </c>
      <c r="O97" s="13">
        <f t="shared" si="7"/>
        <v>358</v>
      </c>
      <c r="P97" s="13">
        <v>358</v>
      </c>
      <c r="Q97" s="109">
        <f t="shared" si="3"/>
        <v>2361.81</v>
      </c>
      <c r="R97" s="12"/>
    </row>
    <row r="98" customHeight="1" spans="1:18">
      <c r="A98" s="12">
        <f>MAX($A$3:A97)+1</f>
        <v>94</v>
      </c>
      <c r="B98" s="46" t="s">
        <v>21</v>
      </c>
      <c r="C98" s="47" t="s">
        <v>241</v>
      </c>
      <c r="D98" s="48">
        <v>40000</v>
      </c>
      <c r="E98" s="46" t="s">
        <v>23</v>
      </c>
      <c r="F98" s="58">
        <v>0.0435</v>
      </c>
      <c r="G98" s="50">
        <v>44134</v>
      </c>
      <c r="H98" s="50">
        <v>44134</v>
      </c>
      <c r="I98" s="51" t="s">
        <v>29</v>
      </c>
      <c r="J98" s="141" t="s">
        <v>50</v>
      </c>
      <c r="K98" s="93" t="s">
        <v>191</v>
      </c>
      <c r="L98" s="94">
        <v>44462</v>
      </c>
      <c r="M98" s="48">
        <v>40000</v>
      </c>
      <c r="N98" s="58">
        <v>0.0435</v>
      </c>
      <c r="O98" s="13">
        <f t="shared" si="7"/>
        <v>323</v>
      </c>
      <c r="P98" s="13">
        <v>323</v>
      </c>
      <c r="Q98" s="109">
        <f t="shared" si="3"/>
        <v>1561.17</v>
      </c>
      <c r="R98" s="13"/>
    </row>
    <row r="99" customHeight="1" spans="1:18">
      <c r="A99" s="12">
        <f>MAX($A$3:A98)+1</f>
        <v>95</v>
      </c>
      <c r="B99" s="12" t="s">
        <v>21</v>
      </c>
      <c r="C99" s="12" t="s">
        <v>242</v>
      </c>
      <c r="D99" s="52">
        <v>30000</v>
      </c>
      <c r="E99" s="51" t="s">
        <v>243</v>
      </c>
      <c r="F99" s="53">
        <v>0.0435</v>
      </c>
      <c r="G99" s="50">
        <v>44083</v>
      </c>
      <c r="H99" s="50">
        <v>44083</v>
      </c>
      <c r="I99" s="95" t="s">
        <v>29</v>
      </c>
      <c r="J99" s="96" t="s">
        <v>50</v>
      </c>
      <c r="K99" s="97" t="s">
        <v>244</v>
      </c>
      <c r="L99" s="98">
        <v>44442</v>
      </c>
      <c r="M99" s="52">
        <v>30000</v>
      </c>
      <c r="N99" s="58">
        <v>0.0435</v>
      </c>
      <c r="O99" s="13">
        <f t="shared" si="7"/>
        <v>354</v>
      </c>
      <c r="P99" s="13">
        <v>354</v>
      </c>
      <c r="Q99" s="109">
        <f t="shared" si="3"/>
        <v>1283.25</v>
      </c>
      <c r="R99" s="12"/>
    </row>
    <row r="100" customHeight="1" spans="1:18">
      <c r="A100" s="12">
        <f>MAX($A$3:A99)+1</f>
        <v>96</v>
      </c>
      <c r="B100" s="12" t="s">
        <v>21</v>
      </c>
      <c r="C100" s="52" t="s">
        <v>245</v>
      </c>
      <c r="D100" s="52">
        <v>50000</v>
      </c>
      <c r="E100" s="120" t="s">
        <v>76</v>
      </c>
      <c r="F100" s="58">
        <v>0.0435</v>
      </c>
      <c r="G100" s="121">
        <v>44083</v>
      </c>
      <c r="H100" s="60">
        <v>44083</v>
      </c>
      <c r="I100" s="100" t="s">
        <v>29</v>
      </c>
      <c r="J100" s="12" t="s">
        <v>50</v>
      </c>
      <c r="K100" s="99" t="s">
        <v>246</v>
      </c>
      <c r="L100" s="62">
        <v>44445</v>
      </c>
      <c r="M100" s="101">
        <v>50000</v>
      </c>
      <c r="N100" s="58">
        <v>0.0435</v>
      </c>
      <c r="O100" s="13">
        <f t="shared" si="7"/>
        <v>357</v>
      </c>
      <c r="P100" s="13">
        <v>357</v>
      </c>
      <c r="Q100" s="109">
        <f t="shared" si="3"/>
        <v>2156.88</v>
      </c>
      <c r="R100" s="12"/>
    </row>
    <row r="101" s="3" customFormat="1" customHeight="1" spans="1:18">
      <c r="A101" s="12">
        <f>MAX($A$3:A100)+1</f>
        <v>97</v>
      </c>
      <c r="B101" s="12" t="s">
        <v>21</v>
      </c>
      <c r="C101" s="61" t="s">
        <v>247</v>
      </c>
      <c r="D101" s="48">
        <v>30000</v>
      </c>
      <c r="E101" s="13" t="s">
        <v>248</v>
      </c>
      <c r="F101" s="58">
        <v>0.0475</v>
      </c>
      <c r="G101" s="106">
        <v>44134</v>
      </c>
      <c r="H101" s="106">
        <v>44134</v>
      </c>
      <c r="I101" s="12" t="s">
        <v>249</v>
      </c>
      <c r="J101" s="12" t="s">
        <v>50</v>
      </c>
      <c r="K101" s="13" t="s">
        <v>250</v>
      </c>
      <c r="L101" s="106">
        <v>44456</v>
      </c>
      <c r="M101" s="48">
        <v>30000</v>
      </c>
      <c r="N101" s="58">
        <v>0.0475</v>
      </c>
      <c r="O101" s="13">
        <f t="shared" si="7"/>
        <v>317</v>
      </c>
      <c r="P101" s="13">
        <f t="shared" ref="P101:P103" si="8">DAYS360(H101,L101,FALSE)</f>
        <v>317</v>
      </c>
      <c r="Q101" s="109">
        <f t="shared" si="3"/>
        <v>1254.79</v>
      </c>
      <c r="R101" s="12"/>
    </row>
    <row r="102" customHeight="1" spans="1:18">
      <c r="A102" s="12">
        <f>MAX($A$3:A101)+1</f>
        <v>98</v>
      </c>
      <c r="B102" s="12" t="s">
        <v>21</v>
      </c>
      <c r="C102" s="61" t="s">
        <v>251</v>
      </c>
      <c r="D102" s="48">
        <v>10000</v>
      </c>
      <c r="E102" s="61" t="s">
        <v>100</v>
      </c>
      <c r="F102" s="58">
        <v>0.0435</v>
      </c>
      <c r="G102" s="62">
        <v>44104</v>
      </c>
      <c r="H102" s="62">
        <v>44104</v>
      </c>
      <c r="I102" s="12" t="s">
        <v>29</v>
      </c>
      <c r="J102" s="12" t="s">
        <v>50</v>
      </c>
      <c r="K102" s="61" t="s">
        <v>54</v>
      </c>
      <c r="L102" s="94">
        <v>44442</v>
      </c>
      <c r="M102" s="48">
        <v>10000</v>
      </c>
      <c r="N102" s="58">
        <v>0.0435</v>
      </c>
      <c r="O102" s="13">
        <f t="shared" si="7"/>
        <v>333</v>
      </c>
      <c r="P102" s="13">
        <f t="shared" si="8"/>
        <v>333</v>
      </c>
      <c r="Q102" s="109">
        <f t="shared" si="3"/>
        <v>402.38</v>
      </c>
      <c r="R102" s="13"/>
    </row>
    <row r="103" customHeight="1" spans="1:18">
      <c r="A103" s="12">
        <f>MAX($A$3:A102)+1</f>
        <v>99</v>
      </c>
      <c r="B103" s="12" t="s">
        <v>21</v>
      </c>
      <c r="C103" s="122" t="s">
        <v>252</v>
      </c>
      <c r="D103" s="123">
        <v>20000</v>
      </c>
      <c r="E103" s="64" t="s">
        <v>253</v>
      </c>
      <c r="F103" s="58">
        <v>0.0475</v>
      </c>
      <c r="G103" s="62">
        <v>44088</v>
      </c>
      <c r="H103" s="62">
        <v>44088</v>
      </c>
      <c r="I103" s="142" t="s">
        <v>61</v>
      </c>
      <c r="J103" s="12" t="s">
        <v>50</v>
      </c>
      <c r="K103" s="63" t="s">
        <v>254</v>
      </c>
      <c r="L103" s="134">
        <v>44445</v>
      </c>
      <c r="M103" s="123">
        <v>20000</v>
      </c>
      <c r="N103" s="58">
        <v>0.0475</v>
      </c>
      <c r="O103" s="13">
        <f t="shared" si="7"/>
        <v>352</v>
      </c>
      <c r="P103" s="13">
        <f t="shared" si="8"/>
        <v>352</v>
      </c>
      <c r="Q103" s="109">
        <f t="shared" si="3"/>
        <v>928.89</v>
      </c>
      <c r="R103" s="118"/>
    </row>
    <row r="104" customHeight="1" spans="1:18">
      <c r="A104" s="12">
        <f>MAX($A$3:A103)+1</f>
        <v>100</v>
      </c>
      <c r="B104" s="12" t="s">
        <v>21</v>
      </c>
      <c r="C104" s="47" t="s">
        <v>255</v>
      </c>
      <c r="D104" s="124">
        <v>25000</v>
      </c>
      <c r="E104" s="54" t="s">
        <v>23</v>
      </c>
      <c r="F104" s="55">
        <v>0.0475</v>
      </c>
      <c r="G104" s="50">
        <v>44067</v>
      </c>
      <c r="H104" s="50">
        <v>44067</v>
      </c>
      <c r="I104" s="95" t="s">
        <v>53</v>
      </c>
      <c r="J104" s="12" t="s">
        <v>25</v>
      </c>
      <c r="K104" s="99" t="s">
        <v>256</v>
      </c>
      <c r="L104" s="62" t="s">
        <v>231</v>
      </c>
      <c r="M104" s="52">
        <v>25000</v>
      </c>
      <c r="N104" s="55">
        <v>0.0475</v>
      </c>
      <c r="O104" s="12">
        <f t="shared" ref="O104:O112" si="9">DAYS360(H104,L104,FALSE)</f>
        <v>353</v>
      </c>
      <c r="P104" s="13">
        <v>353</v>
      </c>
      <c r="Q104" s="109">
        <f t="shared" si="3"/>
        <v>1164.41</v>
      </c>
      <c r="R104" s="12"/>
    </row>
    <row r="105" s="3" customFormat="1" customHeight="1" spans="1:18">
      <c r="A105" s="12">
        <f>MAX($A$3:A104)+1</f>
        <v>101</v>
      </c>
      <c r="B105" s="12" t="s">
        <v>21</v>
      </c>
      <c r="C105" s="47" t="s">
        <v>257</v>
      </c>
      <c r="D105" s="124">
        <v>20000</v>
      </c>
      <c r="E105" s="54" t="s">
        <v>23</v>
      </c>
      <c r="F105" s="55">
        <v>0.0435</v>
      </c>
      <c r="G105" s="50">
        <v>44131</v>
      </c>
      <c r="H105" s="50">
        <v>44131</v>
      </c>
      <c r="I105" s="95" t="s">
        <v>258</v>
      </c>
      <c r="J105" s="12" t="s">
        <v>50</v>
      </c>
      <c r="K105" s="143" t="s">
        <v>256</v>
      </c>
      <c r="L105" s="62" t="s">
        <v>259</v>
      </c>
      <c r="M105" s="52">
        <v>20000</v>
      </c>
      <c r="N105" s="55">
        <v>0.0435</v>
      </c>
      <c r="O105" s="12">
        <f t="shared" si="9"/>
        <v>296</v>
      </c>
      <c r="P105" s="13">
        <v>296</v>
      </c>
      <c r="Q105" s="109">
        <f t="shared" si="3"/>
        <v>715.33</v>
      </c>
      <c r="R105" s="12"/>
    </row>
    <row r="106" customHeight="1" spans="1:18">
      <c r="A106" s="12">
        <f>MAX($A$3:A105)+1</f>
        <v>102</v>
      </c>
      <c r="B106" s="51" t="s">
        <v>21</v>
      </c>
      <c r="C106" s="61" t="s">
        <v>260</v>
      </c>
      <c r="D106" s="13">
        <v>20000</v>
      </c>
      <c r="E106" s="51" t="s">
        <v>23</v>
      </c>
      <c r="F106" s="58">
        <v>0.0435</v>
      </c>
      <c r="G106" s="62">
        <v>44047</v>
      </c>
      <c r="H106" s="62">
        <v>44047</v>
      </c>
      <c r="I106" s="12" t="s">
        <v>29</v>
      </c>
      <c r="J106" s="12" t="s">
        <v>50</v>
      </c>
      <c r="K106" s="61" t="s">
        <v>47</v>
      </c>
      <c r="L106" s="94" t="s">
        <v>234</v>
      </c>
      <c r="M106" s="48">
        <v>20000</v>
      </c>
      <c r="N106" s="58">
        <v>0.0435</v>
      </c>
      <c r="O106" s="12">
        <f t="shared" si="9"/>
        <v>360</v>
      </c>
      <c r="P106" s="13">
        <v>360</v>
      </c>
      <c r="Q106" s="109">
        <f t="shared" si="3"/>
        <v>870</v>
      </c>
      <c r="R106" s="13"/>
    </row>
    <row r="107" customHeight="1" spans="1:18">
      <c r="A107" s="12">
        <f>MAX($A$3:A106)+1</f>
        <v>103</v>
      </c>
      <c r="B107" s="51" t="s">
        <v>21</v>
      </c>
      <c r="C107" s="61" t="s">
        <v>261</v>
      </c>
      <c r="D107" s="13">
        <v>10000</v>
      </c>
      <c r="E107" s="51" t="s">
        <v>23</v>
      </c>
      <c r="F107" s="58">
        <v>0.0435</v>
      </c>
      <c r="G107" s="62">
        <v>44053</v>
      </c>
      <c r="H107" s="62">
        <v>44053</v>
      </c>
      <c r="I107" s="12" t="s">
        <v>29</v>
      </c>
      <c r="J107" s="12" t="s">
        <v>25</v>
      </c>
      <c r="K107" s="61" t="s">
        <v>73</v>
      </c>
      <c r="L107" s="94" t="s">
        <v>262</v>
      </c>
      <c r="M107" s="48">
        <v>10000</v>
      </c>
      <c r="N107" s="58">
        <v>0.0435</v>
      </c>
      <c r="O107" s="12">
        <f t="shared" si="9"/>
        <v>359</v>
      </c>
      <c r="P107" s="13">
        <v>359</v>
      </c>
      <c r="Q107" s="109">
        <f t="shared" si="3"/>
        <v>433.79</v>
      </c>
      <c r="R107" s="13"/>
    </row>
    <row r="108" customHeight="1" spans="1:18">
      <c r="A108" s="12">
        <f>MAX($A$3:A107)+1</f>
        <v>104</v>
      </c>
      <c r="B108" s="51" t="s">
        <v>21</v>
      </c>
      <c r="C108" s="61" t="s">
        <v>263</v>
      </c>
      <c r="D108" s="13">
        <v>40000</v>
      </c>
      <c r="E108" s="51" t="s">
        <v>23</v>
      </c>
      <c r="F108" s="58">
        <v>0.0435</v>
      </c>
      <c r="G108" s="62">
        <v>44071</v>
      </c>
      <c r="H108" s="62">
        <v>44071</v>
      </c>
      <c r="I108" s="12" t="s">
        <v>29</v>
      </c>
      <c r="J108" s="12" t="s">
        <v>25</v>
      </c>
      <c r="K108" s="61" t="s">
        <v>264</v>
      </c>
      <c r="L108" s="94" t="s">
        <v>265</v>
      </c>
      <c r="M108" s="48">
        <v>40000</v>
      </c>
      <c r="N108" s="58">
        <v>0.0435</v>
      </c>
      <c r="O108" s="12">
        <f t="shared" si="9"/>
        <v>350</v>
      </c>
      <c r="P108" s="13">
        <v>350</v>
      </c>
      <c r="Q108" s="109">
        <f t="shared" si="3"/>
        <v>1691.67</v>
      </c>
      <c r="R108" s="13"/>
    </row>
    <row r="109" customHeight="1" spans="1:18">
      <c r="A109" s="12">
        <f>MAX($A$3:A108)+1</f>
        <v>105</v>
      </c>
      <c r="B109" s="51" t="s">
        <v>21</v>
      </c>
      <c r="C109" s="61" t="s">
        <v>266</v>
      </c>
      <c r="D109" s="13">
        <v>30000</v>
      </c>
      <c r="E109" s="51" t="s">
        <v>267</v>
      </c>
      <c r="F109" s="58">
        <v>0.0435</v>
      </c>
      <c r="G109" s="62">
        <v>44071</v>
      </c>
      <c r="H109" s="62">
        <v>44071</v>
      </c>
      <c r="I109" s="12" t="s">
        <v>29</v>
      </c>
      <c r="J109" s="12" t="s">
        <v>50</v>
      </c>
      <c r="K109" s="61" t="s">
        <v>268</v>
      </c>
      <c r="L109" s="94" t="s">
        <v>269</v>
      </c>
      <c r="M109" s="48">
        <v>30000</v>
      </c>
      <c r="N109" s="58">
        <v>0.0435</v>
      </c>
      <c r="O109" s="12">
        <f t="shared" si="9"/>
        <v>348</v>
      </c>
      <c r="P109" s="13">
        <v>348</v>
      </c>
      <c r="Q109" s="109">
        <f t="shared" ref="Q109:Q113" si="10">ROUND(M109*N109*P109/360,2)</f>
        <v>1261.5</v>
      </c>
      <c r="R109" s="13"/>
    </row>
    <row r="110" customHeight="1" spans="1:18">
      <c r="A110" s="12">
        <f>MAX($A$3:A109)+1</f>
        <v>106</v>
      </c>
      <c r="B110" s="51" t="s">
        <v>21</v>
      </c>
      <c r="C110" s="61" t="s">
        <v>270</v>
      </c>
      <c r="D110" s="13">
        <v>40000</v>
      </c>
      <c r="E110" s="51" t="s">
        <v>239</v>
      </c>
      <c r="F110" s="58">
        <v>0.0435</v>
      </c>
      <c r="G110" s="62">
        <v>44091</v>
      </c>
      <c r="H110" s="62">
        <v>44091</v>
      </c>
      <c r="I110" s="12" t="s">
        <v>29</v>
      </c>
      <c r="J110" s="12" t="s">
        <v>25</v>
      </c>
      <c r="K110" s="61" t="s">
        <v>73</v>
      </c>
      <c r="L110" s="94" t="s">
        <v>271</v>
      </c>
      <c r="M110" s="48">
        <v>40000</v>
      </c>
      <c r="N110" s="58">
        <v>0.0435</v>
      </c>
      <c r="O110" s="12">
        <f t="shared" si="9"/>
        <v>340</v>
      </c>
      <c r="P110" s="13">
        <v>340</v>
      </c>
      <c r="Q110" s="109">
        <f t="shared" si="10"/>
        <v>1643.33</v>
      </c>
      <c r="R110" s="13"/>
    </row>
    <row r="111" customHeight="1" spans="1:18">
      <c r="A111" s="12">
        <f>MAX($A$3:A110)+1</f>
        <v>107</v>
      </c>
      <c r="B111" s="12" t="s">
        <v>21</v>
      </c>
      <c r="C111" s="47" t="s">
        <v>272</v>
      </c>
      <c r="D111" s="124">
        <v>10000</v>
      </c>
      <c r="E111" s="54" t="s">
        <v>144</v>
      </c>
      <c r="F111" s="58">
        <v>0.0435</v>
      </c>
      <c r="G111" s="50">
        <v>44052</v>
      </c>
      <c r="H111" s="50">
        <v>44052</v>
      </c>
      <c r="I111" s="95" t="s">
        <v>29</v>
      </c>
      <c r="J111" s="12" t="s">
        <v>25</v>
      </c>
      <c r="K111" s="99" t="s">
        <v>147</v>
      </c>
      <c r="L111" s="62" t="s">
        <v>219</v>
      </c>
      <c r="M111" s="52">
        <v>10000</v>
      </c>
      <c r="N111" s="58">
        <v>0.0435</v>
      </c>
      <c r="O111" s="12">
        <f t="shared" si="9"/>
        <v>357</v>
      </c>
      <c r="P111" s="13">
        <v>357</v>
      </c>
      <c r="Q111" s="109">
        <f t="shared" si="10"/>
        <v>431.38</v>
      </c>
      <c r="R111" s="12"/>
    </row>
    <row r="112" customHeight="1" spans="1:18">
      <c r="A112" s="12">
        <f>MAX($A$3:A111)+1</f>
        <v>108</v>
      </c>
      <c r="B112" s="12" t="s">
        <v>21</v>
      </c>
      <c r="C112" s="47" t="s">
        <v>273</v>
      </c>
      <c r="D112" s="52">
        <v>10000</v>
      </c>
      <c r="E112" s="61" t="s">
        <v>23</v>
      </c>
      <c r="F112" s="58">
        <v>0.0435</v>
      </c>
      <c r="G112" s="50">
        <v>44091</v>
      </c>
      <c r="H112" s="50">
        <v>44091</v>
      </c>
      <c r="I112" s="95" t="s">
        <v>29</v>
      </c>
      <c r="J112" s="12" t="s">
        <v>25</v>
      </c>
      <c r="K112" s="61" t="s">
        <v>274</v>
      </c>
      <c r="L112" s="94">
        <v>44432</v>
      </c>
      <c r="M112" s="52">
        <v>10000</v>
      </c>
      <c r="N112" s="58">
        <v>0.0435</v>
      </c>
      <c r="O112" s="12">
        <f t="shared" si="9"/>
        <v>337</v>
      </c>
      <c r="P112" s="13">
        <v>337</v>
      </c>
      <c r="Q112" s="109">
        <f t="shared" si="10"/>
        <v>407.21</v>
      </c>
      <c r="R112" s="12"/>
    </row>
    <row r="113" customHeight="1" spans="1:18">
      <c r="A113" s="12">
        <f>MAX($A$3:A112)+1</f>
        <v>109</v>
      </c>
      <c r="B113" s="12" t="s">
        <v>21</v>
      </c>
      <c r="C113" s="95" t="s">
        <v>275</v>
      </c>
      <c r="D113" s="125">
        <v>1000</v>
      </c>
      <c r="E113" s="61" t="s">
        <v>23</v>
      </c>
      <c r="F113" s="58">
        <v>0.0435</v>
      </c>
      <c r="G113" s="126">
        <v>44161</v>
      </c>
      <c r="H113" s="126">
        <v>44161</v>
      </c>
      <c r="I113" s="95" t="s">
        <v>29</v>
      </c>
      <c r="J113" s="12" t="s">
        <v>25</v>
      </c>
      <c r="K113" s="13" t="s">
        <v>276</v>
      </c>
      <c r="L113" s="51" t="s">
        <v>277</v>
      </c>
      <c r="M113" s="125">
        <v>1000</v>
      </c>
      <c r="N113" s="58">
        <v>0.0435</v>
      </c>
      <c r="O113" s="13">
        <v>84</v>
      </c>
      <c r="P113" s="13">
        <v>84</v>
      </c>
      <c r="Q113" s="109">
        <f t="shared" si="10"/>
        <v>10.15</v>
      </c>
      <c r="R113" s="12"/>
    </row>
    <row r="114" customHeight="1" spans="1:18">
      <c r="A114" s="12">
        <f>MAX($A$3:A113)+1</f>
        <v>110</v>
      </c>
      <c r="B114" s="12" t="s">
        <v>21</v>
      </c>
      <c r="C114" s="61" t="s">
        <v>278</v>
      </c>
      <c r="D114" s="48">
        <v>10000</v>
      </c>
      <c r="E114" s="61" t="s">
        <v>100</v>
      </c>
      <c r="F114" s="58">
        <v>0.0435</v>
      </c>
      <c r="G114" s="62">
        <v>44091</v>
      </c>
      <c r="H114" s="62">
        <v>44091</v>
      </c>
      <c r="I114" s="95" t="s">
        <v>29</v>
      </c>
      <c r="J114" s="12" t="s">
        <v>25</v>
      </c>
      <c r="K114" s="61" t="s">
        <v>274</v>
      </c>
      <c r="L114" s="94">
        <v>44419</v>
      </c>
      <c r="M114" s="48">
        <v>10000</v>
      </c>
      <c r="N114" s="58">
        <v>0.0435</v>
      </c>
      <c r="O114" s="12">
        <f t="shared" ref="O114:O177" si="11">DAYS360(H114,L114,FALSE)</f>
        <v>324</v>
      </c>
      <c r="P114" s="13">
        <f>DAYS360(H114,L114,FALSE)</f>
        <v>324</v>
      </c>
      <c r="Q114" s="109">
        <f t="shared" ref="Q114:Q177" si="12">ROUND(M114*N114*P114/360,2)</f>
        <v>391.5</v>
      </c>
      <c r="R114" s="12"/>
    </row>
    <row r="115" customHeight="1" spans="1:18">
      <c r="A115" s="12">
        <f>MAX($A$3:A114)+1</f>
        <v>111</v>
      </c>
      <c r="B115" s="12" t="s">
        <v>21</v>
      </c>
      <c r="C115" s="12" t="s">
        <v>279</v>
      </c>
      <c r="D115" s="48">
        <v>5000</v>
      </c>
      <c r="E115" s="12" t="s">
        <v>76</v>
      </c>
      <c r="F115" s="58">
        <v>0.0435</v>
      </c>
      <c r="G115" s="62">
        <v>44103</v>
      </c>
      <c r="H115" s="62">
        <v>44103</v>
      </c>
      <c r="I115" s="12" t="s">
        <v>29</v>
      </c>
      <c r="J115" s="12" t="s">
        <v>25</v>
      </c>
      <c r="K115" s="12" t="s">
        <v>280</v>
      </c>
      <c r="L115" s="62">
        <v>44413</v>
      </c>
      <c r="M115" s="48">
        <v>5000</v>
      </c>
      <c r="N115" s="58">
        <v>0.0435</v>
      </c>
      <c r="O115" s="12">
        <f t="shared" si="11"/>
        <v>306</v>
      </c>
      <c r="P115" s="13">
        <f>DAYS360(H115,L115,FALSE)</f>
        <v>306</v>
      </c>
      <c r="Q115" s="109">
        <f t="shared" si="12"/>
        <v>184.88</v>
      </c>
      <c r="R115" s="13"/>
    </row>
    <row r="116" customHeight="1" spans="1:18">
      <c r="A116" s="12">
        <f>MAX($A$3:A115)+1</f>
        <v>112</v>
      </c>
      <c r="B116" s="12" t="s">
        <v>21</v>
      </c>
      <c r="C116" s="61" t="s">
        <v>281</v>
      </c>
      <c r="D116" s="48">
        <v>30000</v>
      </c>
      <c r="E116" s="127" t="s">
        <v>23</v>
      </c>
      <c r="F116" s="58">
        <v>0.0435</v>
      </c>
      <c r="G116" s="50">
        <v>44064</v>
      </c>
      <c r="H116" s="50">
        <v>44064</v>
      </c>
      <c r="I116" s="95" t="s">
        <v>29</v>
      </c>
      <c r="J116" s="12" t="s">
        <v>25</v>
      </c>
      <c r="K116" s="144" t="s">
        <v>282</v>
      </c>
      <c r="L116" s="62" t="s">
        <v>283</v>
      </c>
      <c r="M116" s="48">
        <v>30000</v>
      </c>
      <c r="N116" s="58">
        <v>0.0435</v>
      </c>
      <c r="O116" s="12">
        <f t="shared" si="11"/>
        <v>346</v>
      </c>
      <c r="P116" s="13">
        <v>346</v>
      </c>
      <c r="Q116" s="109">
        <f t="shared" si="12"/>
        <v>1254.25</v>
      </c>
      <c r="R116" s="13"/>
    </row>
    <row r="117" customHeight="1" spans="1:18">
      <c r="A117" s="12">
        <f>MAX($A$3:A116)+1</f>
        <v>113</v>
      </c>
      <c r="B117" s="12" t="s">
        <v>21</v>
      </c>
      <c r="C117" s="61" t="s">
        <v>284</v>
      </c>
      <c r="D117" s="48">
        <v>30000</v>
      </c>
      <c r="E117" s="127" t="s">
        <v>23</v>
      </c>
      <c r="F117" s="58">
        <v>0.0435</v>
      </c>
      <c r="G117" s="50">
        <v>44067</v>
      </c>
      <c r="H117" s="50">
        <v>44067</v>
      </c>
      <c r="I117" s="95" t="s">
        <v>29</v>
      </c>
      <c r="J117" s="12" t="s">
        <v>25</v>
      </c>
      <c r="K117" s="145" t="s">
        <v>285</v>
      </c>
      <c r="L117" s="62" t="s">
        <v>286</v>
      </c>
      <c r="M117" s="48">
        <v>30000</v>
      </c>
      <c r="N117" s="58">
        <v>0.0435</v>
      </c>
      <c r="O117" s="12">
        <f t="shared" si="11"/>
        <v>346</v>
      </c>
      <c r="P117" s="13">
        <v>346</v>
      </c>
      <c r="Q117" s="109">
        <f t="shared" si="12"/>
        <v>1254.25</v>
      </c>
      <c r="R117" s="13"/>
    </row>
    <row r="118" customHeight="1" spans="1:18">
      <c r="A118" s="12">
        <f>MAX($A$3:A117)+1</f>
        <v>114</v>
      </c>
      <c r="B118" s="12" t="s">
        <v>21</v>
      </c>
      <c r="C118" s="47" t="s">
        <v>287</v>
      </c>
      <c r="D118" s="52">
        <v>5000</v>
      </c>
      <c r="E118" s="67" t="s">
        <v>23</v>
      </c>
      <c r="F118" s="49">
        <v>0.0435</v>
      </c>
      <c r="G118" s="50">
        <v>43697</v>
      </c>
      <c r="H118" s="50">
        <v>43697</v>
      </c>
      <c r="I118" s="12" t="s">
        <v>61</v>
      </c>
      <c r="J118" s="13" t="s">
        <v>25</v>
      </c>
      <c r="K118" s="12" t="s">
        <v>191</v>
      </c>
      <c r="L118" s="50">
        <v>44417</v>
      </c>
      <c r="M118" s="48">
        <v>5000</v>
      </c>
      <c r="N118" s="58">
        <v>0.0435</v>
      </c>
      <c r="O118" s="12">
        <f t="shared" si="11"/>
        <v>709</v>
      </c>
      <c r="P118" s="13">
        <v>709</v>
      </c>
      <c r="Q118" s="109">
        <f t="shared" si="12"/>
        <v>428.35</v>
      </c>
      <c r="R118" s="12"/>
    </row>
    <row r="119" customHeight="1" spans="1:18">
      <c r="A119" s="12">
        <f>MAX($A$3:A118)+1</f>
        <v>115</v>
      </c>
      <c r="B119" s="63" t="s">
        <v>21</v>
      </c>
      <c r="C119" s="47" t="s">
        <v>288</v>
      </c>
      <c r="D119" s="52">
        <v>20000</v>
      </c>
      <c r="E119" s="64" t="s">
        <v>23</v>
      </c>
      <c r="F119" s="65">
        <v>0.0475</v>
      </c>
      <c r="G119" s="50">
        <v>44057</v>
      </c>
      <c r="H119" s="50">
        <v>44057</v>
      </c>
      <c r="I119" s="13" t="s">
        <v>61</v>
      </c>
      <c r="J119" s="105" t="s">
        <v>25</v>
      </c>
      <c r="K119" s="63" t="s">
        <v>289</v>
      </c>
      <c r="L119" s="134">
        <v>44410</v>
      </c>
      <c r="M119" s="52">
        <v>20000</v>
      </c>
      <c r="N119" s="65">
        <v>0.0475</v>
      </c>
      <c r="O119" s="12">
        <f t="shared" si="11"/>
        <v>348</v>
      </c>
      <c r="P119" s="146">
        <v>348</v>
      </c>
      <c r="Q119" s="109">
        <f t="shared" si="12"/>
        <v>918.33</v>
      </c>
      <c r="R119" s="12"/>
    </row>
    <row r="120" customHeight="1" spans="1:18">
      <c r="A120" s="12">
        <f>MAX($A$3:A119)+1</f>
        <v>116</v>
      </c>
      <c r="B120" s="63" t="s">
        <v>21</v>
      </c>
      <c r="C120" s="47" t="s">
        <v>290</v>
      </c>
      <c r="D120" s="52">
        <v>50000</v>
      </c>
      <c r="E120" s="64" t="s">
        <v>23</v>
      </c>
      <c r="F120" s="65">
        <v>0.0475</v>
      </c>
      <c r="G120" s="50">
        <v>44064</v>
      </c>
      <c r="H120" s="50">
        <v>44064</v>
      </c>
      <c r="I120" s="13" t="s">
        <v>61</v>
      </c>
      <c r="J120" s="105" t="s">
        <v>25</v>
      </c>
      <c r="K120" s="63" t="s">
        <v>291</v>
      </c>
      <c r="L120" s="134">
        <v>44431</v>
      </c>
      <c r="M120" s="52">
        <v>50000</v>
      </c>
      <c r="N120" s="65">
        <v>0.0475</v>
      </c>
      <c r="O120" s="12">
        <f t="shared" si="11"/>
        <v>362</v>
      </c>
      <c r="P120" s="146">
        <v>362</v>
      </c>
      <c r="Q120" s="109">
        <f t="shared" si="12"/>
        <v>2388.19</v>
      </c>
      <c r="R120" s="12"/>
    </row>
    <row r="121" customHeight="1" spans="1:18">
      <c r="A121" s="12">
        <f>MAX($A$3:A120)+1</f>
        <v>117</v>
      </c>
      <c r="B121" s="12" t="s">
        <v>21</v>
      </c>
      <c r="C121" s="47" t="s">
        <v>292</v>
      </c>
      <c r="D121" s="48">
        <v>50000</v>
      </c>
      <c r="E121" s="61" t="s">
        <v>23</v>
      </c>
      <c r="F121" s="58">
        <v>0.0435</v>
      </c>
      <c r="G121" s="50">
        <v>44127</v>
      </c>
      <c r="H121" s="50">
        <v>44127</v>
      </c>
      <c r="I121" s="12" t="s">
        <v>29</v>
      </c>
      <c r="J121" s="12" t="s">
        <v>25</v>
      </c>
      <c r="K121" s="61" t="s">
        <v>293</v>
      </c>
      <c r="L121" s="94">
        <v>44422</v>
      </c>
      <c r="M121" s="48">
        <v>50000</v>
      </c>
      <c r="N121" s="58">
        <v>0.0435</v>
      </c>
      <c r="O121" s="12">
        <f t="shared" si="11"/>
        <v>291</v>
      </c>
      <c r="P121" s="12">
        <f t="shared" ref="P121:P125" si="13">DAYS360(H121,L121,FALSE)</f>
        <v>291</v>
      </c>
      <c r="Q121" s="109">
        <f t="shared" si="12"/>
        <v>1758.13</v>
      </c>
      <c r="R121" s="61"/>
    </row>
    <row r="122" customHeight="1" spans="1:18">
      <c r="A122" s="12">
        <f>MAX($A$3:A121)+1</f>
        <v>118</v>
      </c>
      <c r="B122" s="12" t="s">
        <v>21</v>
      </c>
      <c r="C122" s="61" t="s">
        <v>294</v>
      </c>
      <c r="D122" s="48">
        <v>50000</v>
      </c>
      <c r="E122" s="64" t="s">
        <v>64</v>
      </c>
      <c r="F122" s="58">
        <v>0.0475</v>
      </c>
      <c r="G122" s="62">
        <v>44062</v>
      </c>
      <c r="H122" s="62">
        <v>44062</v>
      </c>
      <c r="I122" s="12" t="s">
        <v>61</v>
      </c>
      <c r="J122" s="12" t="s">
        <v>25</v>
      </c>
      <c r="K122" s="63" t="s">
        <v>295</v>
      </c>
      <c r="L122" s="62">
        <v>44417</v>
      </c>
      <c r="M122" s="48">
        <v>50000</v>
      </c>
      <c r="N122" s="58">
        <v>0.0475</v>
      </c>
      <c r="O122" s="12">
        <f t="shared" si="11"/>
        <v>350</v>
      </c>
      <c r="P122" s="13">
        <f t="shared" si="13"/>
        <v>350</v>
      </c>
      <c r="Q122" s="109">
        <f t="shared" si="12"/>
        <v>2309.03</v>
      </c>
      <c r="R122" s="12"/>
    </row>
    <row r="123" customHeight="1" spans="1:18">
      <c r="A123" s="12">
        <f>MAX($A$3:A122)+1</f>
        <v>119</v>
      </c>
      <c r="B123" s="12" t="s">
        <v>21</v>
      </c>
      <c r="C123" s="47" t="s">
        <v>296</v>
      </c>
      <c r="D123" s="48">
        <v>15000</v>
      </c>
      <c r="E123" s="61" t="s">
        <v>297</v>
      </c>
      <c r="F123" s="58">
        <v>0.0475</v>
      </c>
      <c r="G123" s="62">
        <v>44067</v>
      </c>
      <c r="H123" s="62">
        <v>44067</v>
      </c>
      <c r="I123" s="12" t="s">
        <v>53</v>
      </c>
      <c r="J123" s="12" t="s">
        <v>50</v>
      </c>
      <c r="K123" s="13" t="s">
        <v>129</v>
      </c>
      <c r="L123" s="62" t="s">
        <v>269</v>
      </c>
      <c r="M123" s="48">
        <v>15000</v>
      </c>
      <c r="N123" s="58">
        <v>0.0475</v>
      </c>
      <c r="O123" s="12">
        <f t="shared" si="11"/>
        <v>352</v>
      </c>
      <c r="P123" s="13">
        <f t="shared" si="13"/>
        <v>352</v>
      </c>
      <c r="Q123" s="109">
        <f t="shared" si="12"/>
        <v>696.67</v>
      </c>
      <c r="R123" s="12"/>
    </row>
    <row r="124" customHeight="1" spans="1:18">
      <c r="A124" s="12">
        <f>MAX($A$3:A123)+1</f>
        <v>120</v>
      </c>
      <c r="B124" s="12" t="s">
        <v>21</v>
      </c>
      <c r="C124" s="61" t="s">
        <v>298</v>
      </c>
      <c r="D124" s="48">
        <v>30000</v>
      </c>
      <c r="E124" s="61" t="s">
        <v>23</v>
      </c>
      <c r="F124" s="58">
        <v>0.0435</v>
      </c>
      <c r="G124" s="62">
        <v>44077</v>
      </c>
      <c r="H124" s="62">
        <v>44077</v>
      </c>
      <c r="I124" s="12" t="s">
        <v>29</v>
      </c>
      <c r="J124" s="12" t="s">
        <v>25</v>
      </c>
      <c r="K124" s="61" t="s">
        <v>274</v>
      </c>
      <c r="L124" s="94">
        <v>44438</v>
      </c>
      <c r="M124" s="48">
        <v>30000</v>
      </c>
      <c r="N124" s="58">
        <v>0.0435</v>
      </c>
      <c r="O124" s="12">
        <f t="shared" si="11"/>
        <v>357</v>
      </c>
      <c r="P124" s="13">
        <f t="shared" si="13"/>
        <v>357</v>
      </c>
      <c r="Q124" s="109">
        <f t="shared" si="12"/>
        <v>1294.13</v>
      </c>
      <c r="R124" s="13"/>
    </row>
    <row r="125" customHeight="1" spans="1:18">
      <c r="A125" s="12">
        <f>MAX($A$3:A124)+1</f>
        <v>121</v>
      </c>
      <c r="B125" s="12" t="s">
        <v>21</v>
      </c>
      <c r="C125" s="13" t="s">
        <v>299</v>
      </c>
      <c r="D125" s="48">
        <v>50000</v>
      </c>
      <c r="E125" s="51" t="s">
        <v>23</v>
      </c>
      <c r="F125" s="128">
        <v>0.0475</v>
      </c>
      <c r="G125" s="62">
        <v>44148</v>
      </c>
      <c r="H125" s="62">
        <v>44148</v>
      </c>
      <c r="I125" s="12">
        <v>24</v>
      </c>
      <c r="J125" s="147" t="s">
        <v>50</v>
      </c>
      <c r="K125" s="148" t="s">
        <v>300</v>
      </c>
      <c r="L125" s="62">
        <v>44418</v>
      </c>
      <c r="M125" s="48">
        <v>50000</v>
      </c>
      <c r="N125" s="128">
        <v>0.0475</v>
      </c>
      <c r="O125" s="12">
        <f t="shared" si="11"/>
        <v>267</v>
      </c>
      <c r="P125" s="13">
        <f t="shared" si="13"/>
        <v>267</v>
      </c>
      <c r="Q125" s="109">
        <f t="shared" si="12"/>
        <v>1761.46</v>
      </c>
      <c r="R125" s="13"/>
    </row>
    <row r="126" customHeight="1" spans="1:18">
      <c r="A126" s="12">
        <f>MAX($A$3:A125)+1</f>
        <v>122</v>
      </c>
      <c r="B126" s="12" t="s">
        <v>21</v>
      </c>
      <c r="C126" s="12" t="s">
        <v>75</v>
      </c>
      <c r="D126" s="48">
        <v>30000</v>
      </c>
      <c r="E126" s="12" t="s">
        <v>149</v>
      </c>
      <c r="F126" s="58">
        <v>0.0435</v>
      </c>
      <c r="G126" s="62">
        <v>44048</v>
      </c>
      <c r="H126" s="62">
        <v>44048</v>
      </c>
      <c r="I126" s="12" t="s">
        <v>29</v>
      </c>
      <c r="J126" s="12" t="s">
        <v>50</v>
      </c>
      <c r="K126" s="12" t="s">
        <v>301</v>
      </c>
      <c r="L126" s="62">
        <v>44412</v>
      </c>
      <c r="M126" s="48">
        <v>30000</v>
      </c>
      <c r="N126" s="58">
        <v>0.0435</v>
      </c>
      <c r="O126" s="12">
        <f t="shared" si="11"/>
        <v>359</v>
      </c>
      <c r="P126" s="13">
        <v>359</v>
      </c>
      <c r="Q126" s="109">
        <f t="shared" si="12"/>
        <v>1301.38</v>
      </c>
      <c r="R126" s="12"/>
    </row>
    <row r="127" customHeight="1" spans="1:18">
      <c r="A127" s="12">
        <f>MAX($A$3:A126)+1</f>
        <v>123</v>
      </c>
      <c r="B127" s="63" t="s">
        <v>21</v>
      </c>
      <c r="C127" s="61" t="s">
        <v>302</v>
      </c>
      <c r="D127" s="48">
        <v>50000</v>
      </c>
      <c r="E127" s="12" t="s">
        <v>39</v>
      </c>
      <c r="F127" s="58">
        <v>0.0475</v>
      </c>
      <c r="G127" s="62">
        <v>44140</v>
      </c>
      <c r="H127" s="62">
        <v>44140</v>
      </c>
      <c r="I127" s="12" t="s">
        <v>53</v>
      </c>
      <c r="J127" s="51" t="s">
        <v>25</v>
      </c>
      <c r="K127" s="12" t="s">
        <v>303</v>
      </c>
      <c r="L127" s="62">
        <v>44425</v>
      </c>
      <c r="M127" s="48">
        <v>50000</v>
      </c>
      <c r="N127" s="58">
        <v>0.0475</v>
      </c>
      <c r="O127" s="12">
        <f t="shared" si="11"/>
        <v>282</v>
      </c>
      <c r="P127" s="12">
        <v>282</v>
      </c>
      <c r="Q127" s="109">
        <f t="shared" si="12"/>
        <v>1860.42</v>
      </c>
      <c r="R127" s="12"/>
    </row>
    <row r="128" s="2" customFormat="1" customHeight="1" spans="1:18">
      <c r="A128" s="15">
        <f>MAX($A$3:A127)+1</f>
        <v>124</v>
      </c>
      <c r="B128" s="15" t="s">
        <v>21</v>
      </c>
      <c r="C128" s="16" t="s">
        <v>304</v>
      </c>
      <c r="D128" s="16">
        <v>50000</v>
      </c>
      <c r="E128" s="27" t="s">
        <v>305</v>
      </c>
      <c r="F128" s="36">
        <v>0.0435</v>
      </c>
      <c r="G128" s="24">
        <v>44063</v>
      </c>
      <c r="H128" s="24">
        <v>44063</v>
      </c>
      <c r="I128" s="15" t="s">
        <v>29</v>
      </c>
      <c r="J128" s="15" t="s">
        <v>25</v>
      </c>
      <c r="K128" s="73" t="s">
        <v>306</v>
      </c>
      <c r="L128" s="23" t="s">
        <v>307</v>
      </c>
      <c r="M128" s="16">
        <v>50000</v>
      </c>
      <c r="N128" s="36">
        <v>0.0435</v>
      </c>
      <c r="O128" s="16">
        <f t="shared" si="11"/>
        <v>339</v>
      </c>
      <c r="P128" s="16">
        <v>339</v>
      </c>
      <c r="Q128" s="109">
        <f t="shared" si="12"/>
        <v>2048.13</v>
      </c>
      <c r="R128" s="15"/>
    </row>
    <row r="129" customHeight="1" spans="1:18">
      <c r="A129" s="12">
        <f>MAX($A$3:A128)+1</f>
        <v>125</v>
      </c>
      <c r="B129" s="63" t="s">
        <v>21</v>
      </c>
      <c r="C129" s="61" t="s">
        <v>308</v>
      </c>
      <c r="D129" s="48">
        <v>17000</v>
      </c>
      <c r="E129" s="12" t="s">
        <v>23</v>
      </c>
      <c r="F129" s="58">
        <v>0.0475</v>
      </c>
      <c r="G129" s="62">
        <v>44124</v>
      </c>
      <c r="H129" s="62">
        <v>44124</v>
      </c>
      <c r="I129" s="12" t="s">
        <v>53</v>
      </c>
      <c r="J129" s="51" t="s">
        <v>25</v>
      </c>
      <c r="K129" s="12" t="s">
        <v>309</v>
      </c>
      <c r="L129" s="62">
        <v>44411</v>
      </c>
      <c r="M129" s="48">
        <v>17000</v>
      </c>
      <c r="N129" s="58">
        <v>0.0475</v>
      </c>
      <c r="O129" s="12">
        <f t="shared" si="11"/>
        <v>283</v>
      </c>
      <c r="P129" s="12">
        <v>283</v>
      </c>
      <c r="Q129" s="109">
        <f t="shared" si="12"/>
        <v>634.78</v>
      </c>
      <c r="R129" s="12"/>
    </row>
    <row r="130" customHeight="1" spans="1:18">
      <c r="A130" s="12">
        <f>MAX($A$3:A129)+1</f>
        <v>126</v>
      </c>
      <c r="B130" s="12" t="s">
        <v>21</v>
      </c>
      <c r="C130" s="61" t="s">
        <v>310</v>
      </c>
      <c r="D130" s="48">
        <v>20000</v>
      </c>
      <c r="E130" s="61" t="s">
        <v>311</v>
      </c>
      <c r="F130" s="58">
        <v>0.0475</v>
      </c>
      <c r="G130" s="50">
        <v>43427</v>
      </c>
      <c r="H130" s="150">
        <v>43427</v>
      </c>
      <c r="I130" s="95" t="s">
        <v>53</v>
      </c>
      <c r="J130" s="12" t="s">
        <v>25</v>
      </c>
      <c r="K130" s="61" t="s">
        <v>312</v>
      </c>
      <c r="L130" s="94">
        <v>43517</v>
      </c>
      <c r="M130" s="48">
        <v>20000</v>
      </c>
      <c r="N130" s="58">
        <v>0.0475</v>
      </c>
      <c r="O130" s="12">
        <f t="shared" si="11"/>
        <v>88</v>
      </c>
      <c r="P130" s="13">
        <f t="shared" ref="P130:P136" si="14">DAYS360(H130,L130,FALSE)</f>
        <v>88</v>
      </c>
      <c r="Q130" s="109">
        <f t="shared" si="12"/>
        <v>232.22</v>
      </c>
      <c r="R130" s="164"/>
    </row>
    <row r="131" customHeight="1" spans="1:18">
      <c r="A131" s="12"/>
      <c r="B131" s="12"/>
      <c r="C131" s="61"/>
      <c r="D131" s="48"/>
      <c r="E131" s="61"/>
      <c r="F131" s="58"/>
      <c r="G131" s="50"/>
      <c r="H131" s="150">
        <v>43517</v>
      </c>
      <c r="I131" s="95"/>
      <c r="J131" s="12"/>
      <c r="K131" s="61"/>
      <c r="L131" s="94">
        <v>43547</v>
      </c>
      <c r="M131" s="182" t="s">
        <v>313</v>
      </c>
      <c r="N131" s="58">
        <v>0.0475</v>
      </c>
      <c r="O131" s="12">
        <f t="shared" si="11"/>
        <v>32</v>
      </c>
      <c r="P131" s="13">
        <f t="shared" si="14"/>
        <v>32</v>
      </c>
      <c r="Q131" s="109">
        <f t="shared" si="12"/>
        <v>71.78</v>
      </c>
      <c r="R131" s="165"/>
    </row>
    <row r="132" customHeight="1" spans="1:18">
      <c r="A132" s="12"/>
      <c r="B132" s="12"/>
      <c r="C132" s="61"/>
      <c r="D132" s="48"/>
      <c r="E132" s="61"/>
      <c r="F132" s="58"/>
      <c r="G132" s="50"/>
      <c r="H132" s="94">
        <v>43547</v>
      </c>
      <c r="I132" s="95"/>
      <c r="J132" s="12"/>
      <c r="K132" s="61"/>
      <c r="L132" s="94">
        <v>43632</v>
      </c>
      <c r="M132" s="182" t="s">
        <v>314</v>
      </c>
      <c r="N132" s="58">
        <v>0.0475</v>
      </c>
      <c r="O132" s="12">
        <f t="shared" si="11"/>
        <v>83</v>
      </c>
      <c r="P132" s="13">
        <f t="shared" si="14"/>
        <v>83</v>
      </c>
      <c r="Q132" s="109">
        <f t="shared" si="12"/>
        <v>175.22</v>
      </c>
      <c r="R132" s="165"/>
    </row>
    <row r="133" customHeight="1" spans="1:18">
      <c r="A133" s="12"/>
      <c r="B133" s="12"/>
      <c r="C133" s="61"/>
      <c r="D133" s="48"/>
      <c r="E133" s="61"/>
      <c r="F133" s="58"/>
      <c r="G133" s="50"/>
      <c r="H133" s="94">
        <v>43632</v>
      </c>
      <c r="I133" s="95"/>
      <c r="J133" s="12"/>
      <c r="K133" s="61"/>
      <c r="L133" s="94">
        <v>43957</v>
      </c>
      <c r="M133" s="182" t="s">
        <v>315</v>
      </c>
      <c r="N133" s="58">
        <v>0.0475</v>
      </c>
      <c r="O133" s="12">
        <f t="shared" si="11"/>
        <v>320</v>
      </c>
      <c r="P133" s="13">
        <f t="shared" si="14"/>
        <v>320</v>
      </c>
      <c r="Q133" s="109">
        <f t="shared" si="12"/>
        <v>548.89</v>
      </c>
      <c r="R133" s="165"/>
    </row>
    <row r="134" customHeight="1" spans="1:18">
      <c r="A134" s="12"/>
      <c r="B134" s="12"/>
      <c r="C134" s="61"/>
      <c r="D134" s="48"/>
      <c r="E134" s="61"/>
      <c r="F134" s="58"/>
      <c r="G134" s="50"/>
      <c r="H134" s="94">
        <v>43957</v>
      </c>
      <c r="I134" s="95"/>
      <c r="J134" s="12"/>
      <c r="K134" s="61"/>
      <c r="L134" s="94">
        <v>44103</v>
      </c>
      <c r="M134" s="183" t="s">
        <v>316</v>
      </c>
      <c r="N134" s="58">
        <v>0.0475</v>
      </c>
      <c r="O134" s="12">
        <f t="shared" si="11"/>
        <v>143</v>
      </c>
      <c r="P134" s="13">
        <f t="shared" si="14"/>
        <v>143</v>
      </c>
      <c r="Q134" s="109">
        <f t="shared" si="12"/>
        <v>188.68</v>
      </c>
      <c r="R134" s="165"/>
    </row>
    <row r="135" customHeight="1" spans="1:18">
      <c r="A135" s="12"/>
      <c r="B135" s="12"/>
      <c r="C135" s="61"/>
      <c r="D135" s="48"/>
      <c r="E135" s="61"/>
      <c r="F135" s="58"/>
      <c r="G135" s="50"/>
      <c r="H135" s="94">
        <v>44103</v>
      </c>
      <c r="I135" s="95"/>
      <c r="J135" s="12"/>
      <c r="K135" s="61"/>
      <c r="L135" s="94">
        <v>44135</v>
      </c>
      <c r="M135" s="182" t="s">
        <v>214</v>
      </c>
      <c r="N135" s="58">
        <v>0.0475</v>
      </c>
      <c r="O135" s="12">
        <f t="shared" si="11"/>
        <v>32</v>
      </c>
      <c r="P135" s="13">
        <f t="shared" si="14"/>
        <v>32</v>
      </c>
      <c r="Q135" s="109">
        <f t="shared" si="12"/>
        <v>38</v>
      </c>
      <c r="R135" s="165"/>
    </row>
    <row r="136" customHeight="1" spans="1:18">
      <c r="A136" s="12"/>
      <c r="B136" s="12"/>
      <c r="C136" s="61"/>
      <c r="D136" s="48"/>
      <c r="E136" s="61"/>
      <c r="F136" s="58"/>
      <c r="G136" s="50"/>
      <c r="H136" s="94">
        <v>44135</v>
      </c>
      <c r="I136" s="95"/>
      <c r="J136" s="12"/>
      <c r="K136" s="61"/>
      <c r="L136" s="94">
        <v>44432</v>
      </c>
      <c r="M136" s="182" t="s">
        <v>317</v>
      </c>
      <c r="N136" s="58">
        <v>0.0475</v>
      </c>
      <c r="O136" s="12">
        <f t="shared" si="11"/>
        <v>294</v>
      </c>
      <c r="P136" s="13">
        <f t="shared" si="14"/>
        <v>294</v>
      </c>
      <c r="Q136" s="109">
        <f t="shared" si="12"/>
        <v>310.33</v>
      </c>
      <c r="R136" s="166"/>
    </row>
    <row r="137" customHeight="1" spans="1:18">
      <c r="A137" s="12">
        <f>MAX($A$3:A136)+1</f>
        <v>127</v>
      </c>
      <c r="B137" s="12" t="s">
        <v>21</v>
      </c>
      <c r="C137" s="47" t="s">
        <v>318</v>
      </c>
      <c r="D137" s="124">
        <v>20000</v>
      </c>
      <c r="E137" s="54" t="s">
        <v>144</v>
      </c>
      <c r="F137" s="58">
        <v>0.0435</v>
      </c>
      <c r="G137" s="50">
        <v>43697</v>
      </c>
      <c r="H137" s="50">
        <v>43697</v>
      </c>
      <c r="I137" s="95" t="s">
        <v>61</v>
      </c>
      <c r="J137" s="12" t="s">
        <v>25</v>
      </c>
      <c r="K137" s="99" t="s">
        <v>319</v>
      </c>
      <c r="L137" s="62" t="s">
        <v>320</v>
      </c>
      <c r="M137" s="52">
        <v>20000</v>
      </c>
      <c r="N137" s="58">
        <v>0.0435</v>
      </c>
      <c r="O137" s="12">
        <f t="shared" si="11"/>
        <v>120</v>
      </c>
      <c r="P137" s="13">
        <v>120</v>
      </c>
      <c r="Q137" s="109">
        <f t="shared" si="12"/>
        <v>290</v>
      </c>
      <c r="R137" s="12"/>
    </row>
    <row r="138" customHeight="1" spans="1:18">
      <c r="A138" s="12"/>
      <c r="B138" s="12"/>
      <c r="C138" s="47"/>
      <c r="D138" s="124"/>
      <c r="E138" s="54"/>
      <c r="F138" s="58"/>
      <c r="G138" s="50"/>
      <c r="H138" s="62" t="s">
        <v>320</v>
      </c>
      <c r="I138" s="95"/>
      <c r="J138" s="12"/>
      <c r="K138" s="99"/>
      <c r="L138" s="62" t="s">
        <v>321</v>
      </c>
      <c r="M138" s="184" t="s">
        <v>322</v>
      </c>
      <c r="N138" s="58">
        <v>0.0435</v>
      </c>
      <c r="O138" s="12">
        <f t="shared" si="11"/>
        <v>29</v>
      </c>
      <c r="P138" s="13">
        <v>29</v>
      </c>
      <c r="Q138" s="109">
        <f t="shared" si="12"/>
        <v>64.83</v>
      </c>
      <c r="R138" s="12"/>
    </row>
    <row r="139" customHeight="1" spans="1:18">
      <c r="A139" s="12"/>
      <c r="B139" s="12"/>
      <c r="C139" s="47"/>
      <c r="D139" s="124"/>
      <c r="E139" s="54"/>
      <c r="F139" s="58"/>
      <c r="G139" s="50"/>
      <c r="H139" s="62" t="s">
        <v>321</v>
      </c>
      <c r="I139" s="95"/>
      <c r="J139" s="12"/>
      <c r="K139" s="99"/>
      <c r="L139" s="62" t="s">
        <v>323</v>
      </c>
      <c r="M139" s="184" t="s">
        <v>313</v>
      </c>
      <c r="N139" s="58">
        <v>0.0435</v>
      </c>
      <c r="O139" s="12">
        <f t="shared" si="11"/>
        <v>30</v>
      </c>
      <c r="P139" s="13">
        <v>30</v>
      </c>
      <c r="Q139" s="109">
        <f t="shared" si="12"/>
        <v>61.63</v>
      </c>
      <c r="R139" s="12"/>
    </row>
    <row r="140" customHeight="1" spans="1:18">
      <c r="A140" s="12"/>
      <c r="B140" s="12"/>
      <c r="C140" s="47"/>
      <c r="D140" s="124"/>
      <c r="E140" s="54"/>
      <c r="F140" s="58"/>
      <c r="G140" s="50"/>
      <c r="H140" s="62" t="s">
        <v>323</v>
      </c>
      <c r="I140" s="95"/>
      <c r="J140" s="12"/>
      <c r="K140" s="99"/>
      <c r="L140" s="62" t="s">
        <v>324</v>
      </c>
      <c r="M140" s="184" t="s">
        <v>325</v>
      </c>
      <c r="N140" s="58">
        <v>0.0435</v>
      </c>
      <c r="O140" s="12">
        <f t="shared" si="11"/>
        <v>31</v>
      </c>
      <c r="P140" s="13">
        <v>31</v>
      </c>
      <c r="Q140" s="109">
        <f t="shared" si="12"/>
        <v>58.06</v>
      </c>
      <c r="R140" s="12"/>
    </row>
    <row r="141" customHeight="1" spans="1:18">
      <c r="A141" s="12"/>
      <c r="B141" s="12"/>
      <c r="C141" s="47"/>
      <c r="D141" s="124"/>
      <c r="E141" s="54"/>
      <c r="F141" s="58"/>
      <c r="G141" s="50"/>
      <c r="H141" s="62" t="s">
        <v>324</v>
      </c>
      <c r="I141" s="95"/>
      <c r="J141" s="12"/>
      <c r="K141" s="99"/>
      <c r="L141" s="62" t="s">
        <v>326</v>
      </c>
      <c r="M141" s="184" t="s">
        <v>327</v>
      </c>
      <c r="N141" s="58">
        <v>0.0435</v>
      </c>
      <c r="O141" s="12">
        <f t="shared" si="11"/>
        <v>31</v>
      </c>
      <c r="P141" s="13">
        <v>31</v>
      </c>
      <c r="Q141" s="109">
        <f t="shared" si="12"/>
        <v>52.44</v>
      </c>
      <c r="R141" s="12"/>
    </row>
    <row r="142" customHeight="1" spans="1:18">
      <c r="A142" s="12"/>
      <c r="B142" s="12"/>
      <c r="C142" s="47"/>
      <c r="D142" s="124"/>
      <c r="E142" s="54"/>
      <c r="F142" s="58"/>
      <c r="G142" s="50"/>
      <c r="H142" s="62" t="s">
        <v>326</v>
      </c>
      <c r="I142" s="95"/>
      <c r="J142" s="12"/>
      <c r="K142" s="99"/>
      <c r="L142" s="62" t="s">
        <v>328</v>
      </c>
      <c r="M142" s="184" t="s">
        <v>329</v>
      </c>
      <c r="N142" s="58">
        <v>0.0435</v>
      </c>
      <c r="O142" s="12">
        <f t="shared" si="11"/>
        <v>55</v>
      </c>
      <c r="P142" s="13">
        <v>55</v>
      </c>
      <c r="Q142" s="109">
        <f t="shared" si="12"/>
        <v>83.07</v>
      </c>
      <c r="R142" s="12"/>
    </row>
    <row r="143" customHeight="1" spans="1:18">
      <c r="A143" s="12"/>
      <c r="B143" s="12"/>
      <c r="C143" s="47"/>
      <c r="D143" s="124"/>
      <c r="E143" s="54"/>
      <c r="F143" s="58"/>
      <c r="G143" s="50"/>
      <c r="H143" s="62" t="s">
        <v>328</v>
      </c>
      <c r="I143" s="95"/>
      <c r="J143" s="12"/>
      <c r="K143" s="99"/>
      <c r="L143" s="62" t="s">
        <v>330</v>
      </c>
      <c r="M143" s="184" t="s">
        <v>331</v>
      </c>
      <c r="N143" s="58">
        <v>0.0435</v>
      </c>
      <c r="O143" s="12">
        <f t="shared" si="11"/>
        <v>65</v>
      </c>
      <c r="P143" s="13">
        <v>65</v>
      </c>
      <c r="Q143" s="109">
        <f t="shared" si="12"/>
        <v>74.61</v>
      </c>
      <c r="R143" s="12"/>
    </row>
    <row r="144" customHeight="1" spans="1:18">
      <c r="A144" s="12"/>
      <c r="B144" s="12"/>
      <c r="C144" s="47"/>
      <c r="D144" s="124"/>
      <c r="E144" s="54"/>
      <c r="F144" s="58"/>
      <c r="G144" s="50"/>
      <c r="H144" s="62" t="s">
        <v>330</v>
      </c>
      <c r="I144" s="95"/>
      <c r="J144" s="12"/>
      <c r="K144" s="99"/>
      <c r="L144" s="62" t="s">
        <v>332</v>
      </c>
      <c r="M144" s="184" t="s">
        <v>317</v>
      </c>
      <c r="N144" s="58">
        <v>0.0435</v>
      </c>
      <c r="O144" s="12">
        <f t="shared" si="11"/>
        <v>51</v>
      </c>
      <c r="P144" s="13">
        <v>51</v>
      </c>
      <c r="Q144" s="109">
        <f t="shared" si="12"/>
        <v>49.3</v>
      </c>
      <c r="R144" s="12"/>
    </row>
    <row r="145" customHeight="1" spans="1:18">
      <c r="A145" s="12"/>
      <c r="B145" s="12"/>
      <c r="C145" s="47"/>
      <c r="D145" s="124"/>
      <c r="E145" s="54"/>
      <c r="F145" s="58"/>
      <c r="G145" s="50"/>
      <c r="H145" s="62" t="s">
        <v>332</v>
      </c>
      <c r="I145" s="95"/>
      <c r="J145" s="12"/>
      <c r="K145" s="99"/>
      <c r="L145" s="62" t="s">
        <v>333</v>
      </c>
      <c r="M145" s="184" t="s">
        <v>334</v>
      </c>
      <c r="N145" s="58">
        <v>0.0435</v>
      </c>
      <c r="O145" s="12">
        <f t="shared" si="11"/>
        <v>293</v>
      </c>
      <c r="P145" s="13">
        <v>293</v>
      </c>
      <c r="Q145" s="109">
        <f t="shared" si="12"/>
        <v>212.43</v>
      </c>
      <c r="R145" s="12"/>
    </row>
    <row r="146" customHeight="1" spans="1:18">
      <c r="A146" s="12">
        <f>MAX($A$3:A145)+1</f>
        <v>128</v>
      </c>
      <c r="B146" s="12" t="s">
        <v>21</v>
      </c>
      <c r="C146" s="47" t="s">
        <v>335</v>
      </c>
      <c r="D146" s="125">
        <v>30000</v>
      </c>
      <c r="E146" s="67" t="s">
        <v>23</v>
      </c>
      <c r="F146" s="49">
        <v>0.0435</v>
      </c>
      <c r="G146" s="50">
        <v>43326</v>
      </c>
      <c r="H146" s="50">
        <v>43326</v>
      </c>
      <c r="I146" s="12" t="s">
        <v>53</v>
      </c>
      <c r="J146" s="13" t="s">
        <v>25</v>
      </c>
      <c r="K146" s="12" t="s">
        <v>73</v>
      </c>
      <c r="L146" s="50">
        <v>44354</v>
      </c>
      <c r="M146" s="48">
        <v>30000</v>
      </c>
      <c r="N146" s="58">
        <v>0.0435</v>
      </c>
      <c r="O146" s="12">
        <f t="shared" si="11"/>
        <v>1013</v>
      </c>
      <c r="P146" s="13">
        <v>1013</v>
      </c>
      <c r="Q146" s="109">
        <f t="shared" si="12"/>
        <v>3672.13</v>
      </c>
      <c r="R146" s="12"/>
    </row>
    <row r="147" customHeight="1" spans="1:18">
      <c r="A147" s="12"/>
      <c r="B147" s="12"/>
      <c r="C147" s="47"/>
      <c r="D147" s="125"/>
      <c r="E147" s="67"/>
      <c r="F147" s="49"/>
      <c r="G147" s="50"/>
      <c r="H147" s="50">
        <v>44354</v>
      </c>
      <c r="I147" s="12"/>
      <c r="J147" s="13"/>
      <c r="K147" s="12"/>
      <c r="L147" s="50">
        <v>44420</v>
      </c>
      <c r="M147" s="182" t="s">
        <v>336</v>
      </c>
      <c r="N147" s="58">
        <v>0.0435</v>
      </c>
      <c r="O147" s="12">
        <f t="shared" si="11"/>
        <v>65</v>
      </c>
      <c r="P147" s="13">
        <v>65</v>
      </c>
      <c r="Q147" s="109">
        <f t="shared" si="12"/>
        <v>79.33</v>
      </c>
      <c r="R147" s="12"/>
    </row>
    <row r="148" s="2" customFormat="1" customHeight="1" spans="1:18">
      <c r="A148" s="15">
        <f>MAX($A$3:A147)+1</f>
        <v>129</v>
      </c>
      <c r="B148" s="15" t="s">
        <v>21</v>
      </c>
      <c r="C148" s="20" t="s">
        <v>337</v>
      </c>
      <c r="D148" s="26">
        <v>50000</v>
      </c>
      <c r="E148" s="27" t="s">
        <v>23</v>
      </c>
      <c r="F148" s="28">
        <v>0.0435</v>
      </c>
      <c r="G148" s="19">
        <v>43308</v>
      </c>
      <c r="H148" s="19">
        <v>43308</v>
      </c>
      <c r="I148" s="22" t="s">
        <v>53</v>
      </c>
      <c r="J148" s="15" t="s">
        <v>25</v>
      </c>
      <c r="K148" s="16" t="s">
        <v>338</v>
      </c>
      <c r="L148" s="23" t="s">
        <v>339</v>
      </c>
      <c r="M148" s="29">
        <v>50000</v>
      </c>
      <c r="N148" s="18">
        <v>0.0435</v>
      </c>
      <c r="O148" s="16">
        <f t="shared" si="11"/>
        <v>353</v>
      </c>
      <c r="P148" s="16">
        <f>DAYS360(H148,L148,FALSE)</f>
        <v>353</v>
      </c>
      <c r="Q148" s="109">
        <f t="shared" si="12"/>
        <v>2132.71</v>
      </c>
      <c r="R148" s="15"/>
    </row>
    <row r="149" s="2" customFormat="1" customHeight="1" spans="1:18">
      <c r="A149" s="15"/>
      <c r="B149" s="15"/>
      <c r="C149" s="20"/>
      <c r="D149" s="26"/>
      <c r="E149" s="27"/>
      <c r="F149" s="28"/>
      <c r="G149" s="19"/>
      <c r="H149" s="23" t="s">
        <v>339</v>
      </c>
      <c r="I149" s="22"/>
      <c r="J149" s="15"/>
      <c r="K149" s="16"/>
      <c r="L149" s="23" t="s">
        <v>59</v>
      </c>
      <c r="M149" s="185" t="s">
        <v>340</v>
      </c>
      <c r="N149" s="18">
        <v>0.0435</v>
      </c>
      <c r="O149" s="16">
        <f t="shared" si="11"/>
        <v>726</v>
      </c>
      <c r="P149" s="16">
        <f>DAYS360(H149,L149,FALSE)</f>
        <v>726</v>
      </c>
      <c r="Q149" s="109">
        <f t="shared" si="12"/>
        <v>2631.74</v>
      </c>
      <c r="R149" s="15"/>
    </row>
    <row r="150" s="2" customFormat="1" customHeight="1" spans="1:18">
      <c r="A150" s="15">
        <f>MAX($A$3:A149)+1</f>
        <v>130</v>
      </c>
      <c r="B150" s="15" t="s">
        <v>21</v>
      </c>
      <c r="C150" s="20" t="s">
        <v>341</v>
      </c>
      <c r="D150" s="29">
        <v>25000</v>
      </c>
      <c r="E150" s="16" t="s">
        <v>342</v>
      </c>
      <c r="F150" s="18">
        <v>0.0475</v>
      </c>
      <c r="G150" s="151">
        <v>44071</v>
      </c>
      <c r="H150" s="151">
        <v>44071</v>
      </c>
      <c r="I150" s="22" t="s">
        <v>61</v>
      </c>
      <c r="J150" s="15" t="s">
        <v>25</v>
      </c>
      <c r="K150" s="16" t="s">
        <v>343</v>
      </c>
      <c r="L150" s="152" t="s">
        <v>344</v>
      </c>
      <c r="M150" s="17">
        <v>25000</v>
      </c>
      <c r="N150" s="18">
        <v>0.0475</v>
      </c>
      <c r="O150" s="16">
        <f t="shared" si="11"/>
        <v>143</v>
      </c>
      <c r="P150" s="15">
        <v>143</v>
      </c>
      <c r="Q150" s="109">
        <f t="shared" si="12"/>
        <v>471.7</v>
      </c>
      <c r="R150" s="15"/>
    </row>
    <row r="151" s="2" customFormat="1" customHeight="1" spans="1:18">
      <c r="A151" s="15"/>
      <c r="B151" s="15"/>
      <c r="C151" s="20"/>
      <c r="D151" s="29"/>
      <c r="E151" s="16"/>
      <c r="F151" s="18"/>
      <c r="G151" s="151"/>
      <c r="H151" s="152" t="s">
        <v>344</v>
      </c>
      <c r="I151" s="22"/>
      <c r="J151" s="15"/>
      <c r="K151" s="16"/>
      <c r="L151" s="152" t="s">
        <v>345</v>
      </c>
      <c r="M151" s="186" t="s">
        <v>346</v>
      </c>
      <c r="N151" s="18">
        <v>0.0475</v>
      </c>
      <c r="O151" s="16">
        <f t="shared" si="11"/>
        <v>31</v>
      </c>
      <c r="P151" s="15">
        <v>31</v>
      </c>
      <c r="Q151" s="109">
        <f t="shared" si="12"/>
        <v>77.72</v>
      </c>
      <c r="R151" s="15"/>
    </row>
    <row r="152" s="2" customFormat="1" customHeight="1" spans="1:18">
      <c r="A152" s="15"/>
      <c r="B152" s="15"/>
      <c r="C152" s="20"/>
      <c r="D152" s="29"/>
      <c r="E152" s="16"/>
      <c r="F152" s="18"/>
      <c r="G152" s="151"/>
      <c r="H152" s="152" t="s">
        <v>345</v>
      </c>
      <c r="I152" s="22"/>
      <c r="J152" s="15"/>
      <c r="K152" s="16"/>
      <c r="L152" s="72">
        <v>44277</v>
      </c>
      <c r="M152" s="186" t="s">
        <v>314</v>
      </c>
      <c r="N152" s="18">
        <v>0.0475</v>
      </c>
      <c r="O152" s="16">
        <f t="shared" si="11"/>
        <v>30</v>
      </c>
      <c r="P152" s="15">
        <v>30</v>
      </c>
      <c r="Q152" s="109">
        <f t="shared" si="12"/>
        <v>63.33</v>
      </c>
      <c r="R152" s="15"/>
    </row>
    <row r="153" s="2" customFormat="1" customHeight="1" spans="1:18">
      <c r="A153" s="15"/>
      <c r="B153" s="15"/>
      <c r="C153" s="20"/>
      <c r="D153" s="29"/>
      <c r="E153" s="16"/>
      <c r="F153" s="18"/>
      <c r="G153" s="151"/>
      <c r="H153" s="72">
        <v>44277</v>
      </c>
      <c r="I153" s="22"/>
      <c r="J153" s="15"/>
      <c r="K153" s="16"/>
      <c r="L153" s="72">
        <v>44329</v>
      </c>
      <c r="M153" s="186" t="s">
        <v>315</v>
      </c>
      <c r="N153" s="18">
        <v>0.0475</v>
      </c>
      <c r="O153" s="16">
        <f t="shared" si="11"/>
        <v>51</v>
      </c>
      <c r="P153" s="15">
        <v>51</v>
      </c>
      <c r="Q153" s="109">
        <f t="shared" si="12"/>
        <v>87.48</v>
      </c>
      <c r="R153" s="15"/>
    </row>
    <row r="154" s="2" customFormat="1" customHeight="1" spans="1:18">
      <c r="A154" s="15"/>
      <c r="B154" s="15"/>
      <c r="C154" s="20"/>
      <c r="D154" s="29"/>
      <c r="E154" s="16"/>
      <c r="F154" s="18"/>
      <c r="G154" s="151"/>
      <c r="H154" s="72">
        <v>44329</v>
      </c>
      <c r="I154" s="22"/>
      <c r="J154" s="15"/>
      <c r="K154" s="16"/>
      <c r="L154" s="72">
        <v>44369</v>
      </c>
      <c r="M154" s="186" t="s">
        <v>347</v>
      </c>
      <c r="N154" s="18">
        <v>0.0475</v>
      </c>
      <c r="O154" s="16">
        <f t="shared" si="11"/>
        <v>39</v>
      </c>
      <c r="P154" s="15">
        <v>39</v>
      </c>
      <c r="Q154" s="109">
        <f t="shared" si="12"/>
        <v>36.02</v>
      </c>
      <c r="R154" s="15"/>
    </row>
    <row r="155" s="2" customFormat="1" customHeight="1" spans="1:18">
      <c r="A155" s="15"/>
      <c r="B155" s="15"/>
      <c r="C155" s="20"/>
      <c r="D155" s="29"/>
      <c r="E155" s="16"/>
      <c r="F155" s="18"/>
      <c r="G155" s="151"/>
      <c r="H155" s="72">
        <v>44369</v>
      </c>
      <c r="I155" s="22"/>
      <c r="J155" s="15"/>
      <c r="K155" s="16"/>
      <c r="L155" s="72">
        <v>44398</v>
      </c>
      <c r="M155" s="185" t="s">
        <v>348</v>
      </c>
      <c r="N155" s="18">
        <v>0.0475</v>
      </c>
      <c r="O155" s="16">
        <f t="shared" si="11"/>
        <v>29</v>
      </c>
      <c r="P155" s="15">
        <v>29</v>
      </c>
      <c r="Q155" s="109">
        <f t="shared" si="12"/>
        <v>15.31</v>
      </c>
      <c r="R155" s="15"/>
    </row>
    <row r="156" s="2" customFormat="1" customHeight="1" spans="1:18">
      <c r="A156" s="16">
        <f>MAX($A$3:A155)+1</f>
        <v>131</v>
      </c>
      <c r="B156" s="34" t="s">
        <v>21</v>
      </c>
      <c r="C156" s="20" t="s">
        <v>349</v>
      </c>
      <c r="D156" s="16">
        <v>2000</v>
      </c>
      <c r="E156" s="23" t="s">
        <v>76</v>
      </c>
      <c r="F156" s="38">
        <v>0.0435</v>
      </c>
      <c r="G156" s="19">
        <v>44113</v>
      </c>
      <c r="H156" s="19">
        <v>44113</v>
      </c>
      <c r="I156" s="15" t="s">
        <v>29</v>
      </c>
      <c r="J156" s="79" t="s">
        <v>25</v>
      </c>
      <c r="K156" s="156" t="s">
        <v>86</v>
      </c>
      <c r="L156" s="24">
        <v>44302</v>
      </c>
      <c r="M156" s="20">
        <v>2000</v>
      </c>
      <c r="N156" s="92">
        <v>0.0435</v>
      </c>
      <c r="O156" s="16">
        <f t="shared" si="11"/>
        <v>187</v>
      </c>
      <c r="P156" s="157">
        <v>187</v>
      </c>
      <c r="Q156" s="109">
        <f t="shared" si="12"/>
        <v>45.19</v>
      </c>
      <c r="R156" s="15"/>
    </row>
    <row r="157" s="2" customFormat="1" customHeight="1" spans="1:18">
      <c r="A157" s="16"/>
      <c r="B157" s="34"/>
      <c r="C157" s="20"/>
      <c r="D157" s="16"/>
      <c r="E157" s="23"/>
      <c r="F157" s="38"/>
      <c r="G157" s="19"/>
      <c r="H157" s="24">
        <v>44302</v>
      </c>
      <c r="I157" s="15"/>
      <c r="J157" s="79"/>
      <c r="K157" s="156"/>
      <c r="L157" s="24">
        <v>44398</v>
      </c>
      <c r="M157" s="187" t="s">
        <v>350</v>
      </c>
      <c r="N157" s="92">
        <v>0.0435</v>
      </c>
      <c r="O157" s="16">
        <f t="shared" si="11"/>
        <v>95</v>
      </c>
      <c r="P157" s="157">
        <v>95</v>
      </c>
      <c r="Q157" s="109">
        <f t="shared" si="12"/>
        <v>11.48</v>
      </c>
      <c r="R157" s="15"/>
    </row>
    <row r="158" s="2" customFormat="1" customHeight="1" spans="1:18">
      <c r="A158" s="15">
        <f>MAX($A$3:A157)+1</f>
        <v>132</v>
      </c>
      <c r="B158" s="15" t="s">
        <v>21</v>
      </c>
      <c r="C158" s="20" t="s">
        <v>351</v>
      </c>
      <c r="D158" s="20">
        <v>10000</v>
      </c>
      <c r="E158" s="153" t="s">
        <v>197</v>
      </c>
      <c r="F158" s="18">
        <v>0.0435</v>
      </c>
      <c r="G158" s="24">
        <v>43309</v>
      </c>
      <c r="H158" s="24">
        <v>43309</v>
      </c>
      <c r="I158" s="15" t="s">
        <v>53</v>
      </c>
      <c r="J158" s="15" t="s">
        <v>50</v>
      </c>
      <c r="K158" s="158" t="s">
        <v>352</v>
      </c>
      <c r="L158" s="24" t="s">
        <v>353</v>
      </c>
      <c r="M158" s="20">
        <v>10000</v>
      </c>
      <c r="N158" s="18">
        <v>0.0435</v>
      </c>
      <c r="O158" s="16">
        <f t="shared" si="11"/>
        <v>358</v>
      </c>
      <c r="P158" s="16">
        <v>358</v>
      </c>
      <c r="Q158" s="109">
        <f t="shared" si="12"/>
        <v>432.58</v>
      </c>
      <c r="R158" s="15"/>
    </row>
    <row r="159" s="2" customFormat="1" customHeight="1" spans="1:18">
      <c r="A159" s="15"/>
      <c r="B159" s="15"/>
      <c r="C159" s="20"/>
      <c r="D159" s="152"/>
      <c r="E159" s="153"/>
      <c r="F159" s="18"/>
      <c r="G159" s="24"/>
      <c r="H159" s="24">
        <v>43672</v>
      </c>
      <c r="I159" s="15"/>
      <c r="J159" s="15"/>
      <c r="K159" s="158"/>
      <c r="L159" s="24" t="s">
        <v>354</v>
      </c>
      <c r="M159" s="188" t="s">
        <v>331</v>
      </c>
      <c r="N159" s="18">
        <v>0.0435</v>
      </c>
      <c r="O159" s="16">
        <f t="shared" si="11"/>
        <v>73</v>
      </c>
      <c r="P159" s="16">
        <v>73</v>
      </c>
      <c r="Q159" s="109">
        <f t="shared" si="12"/>
        <v>83.8</v>
      </c>
      <c r="R159" s="15"/>
    </row>
    <row r="160" s="2" customFormat="1" customHeight="1" spans="1:18">
      <c r="A160" s="15"/>
      <c r="B160" s="15"/>
      <c r="C160" s="20"/>
      <c r="D160" s="152"/>
      <c r="E160" s="153"/>
      <c r="F160" s="18"/>
      <c r="G160" s="24"/>
      <c r="H160" s="24">
        <v>43747</v>
      </c>
      <c r="I160" s="15"/>
      <c r="J160" s="15"/>
      <c r="K160" s="158"/>
      <c r="L160" s="24">
        <v>43790</v>
      </c>
      <c r="M160" s="187" t="s">
        <v>355</v>
      </c>
      <c r="N160" s="18">
        <v>0.0435</v>
      </c>
      <c r="O160" s="16">
        <f t="shared" si="11"/>
        <v>42</v>
      </c>
      <c r="P160" s="16">
        <v>42</v>
      </c>
      <c r="Q160" s="109">
        <f t="shared" si="12"/>
        <v>45.42</v>
      </c>
      <c r="R160" s="15"/>
    </row>
    <row r="161" s="2" customFormat="1" customHeight="1" spans="1:18">
      <c r="A161" s="15"/>
      <c r="B161" s="15"/>
      <c r="C161" s="20"/>
      <c r="D161" s="152"/>
      <c r="E161" s="153"/>
      <c r="F161" s="18"/>
      <c r="G161" s="24"/>
      <c r="H161" s="24">
        <v>43790</v>
      </c>
      <c r="I161" s="15"/>
      <c r="J161" s="15"/>
      <c r="K161" s="158"/>
      <c r="L161" s="24" t="s">
        <v>356</v>
      </c>
      <c r="M161" s="187" t="s">
        <v>357</v>
      </c>
      <c r="N161" s="18">
        <v>0.0435</v>
      </c>
      <c r="O161" s="16">
        <f t="shared" si="11"/>
        <v>144</v>
      </c>
      <c r="P161" s="16">
        <v>144</v>
      </c>
      <c r="Q161" s="109">
        <f t="shared" si="12"/>
        <v>139.55</v>
      </c>
      <c r="R161" s="15"/>
    </row>
    <row r="162" s="2" customFormat="1" customHeight="1" spans="1:18">
      <c r="A162" s="15"/>
      <c r="B162" s="15"/>
      <c r="C162" s="20"/>
      <c r="D162" s="152"/>
      <c r="E162" s="153"/>
      <c r="F162" s="18"/>
      <c r="G162" s="24"/>
      <c r="H162" s="24">
        <v>43936</v>
      </c>
      <c r="I162" s="15"/>
      <c r="J162" s="15"/>
      <c r="K162" s="158"/>
      <c r="L162" s="24" t="s">
        <v>358</v>
      </c>
      <c r="M162" s="188" t="s">
        <v>359</v>
      </c>
      <c r="N162" s="18">
        <v>0.0435</v>
      </c>
      <c r="O162" s="16">
        <f t="shared" si="11"/>
        <v>90</v>
      </c>
      <c r="P162" s="16">
        <v>90</v>
      </c>
      <c r="Q162" s="109">
        <f t="shared" si="12"/>
        <v>81.24</v>
      </c>
      <c r="R162" s="15"/>
    </row>
    <row r="163" s="2" customFormat="1" customHeight="1" spans="1:18">
      <c r="A163" s="15"/>
      <c r="B163" s="15"/>
      <c r="C163" s="20"/>
      <c r="D163" s="152"/>
      <c r="E163" s="153"/>
      <c r="F163" s="18"/>
      <c r="G163" s="24"/>
      <c r="H163" s="24">
        <v>44027</v>
      </c>
      <c r="I163" s="15"/>
      <c r="J163" s="15"/>
      <c r="K163" s="158"/>
      <c r="L163" s="24">
        <v>44035</v>
      </c>
      <c r="M163" s="187" t="s">
        <v>360</v>
      </c>
      <c r="N163" s="18">
        <v>0.0435</v>
      </c>
      <c r="O163" s="16">
        <f t="shared" si="11"/>
        <v>8</v>
      </c>
      <c r="P163" s="16">
        <v>8</v>
      </c>
      <c r="Q163" s="109">
        <f t="shared" si="12"/>
        <v>7.2</v>
      </c>
      <c r="R163" s="15"/>
    </row>
    <row r="164" s="2" customFormat="1" customHeight="1" spans="1:18">
      <c r="A164" s="15"/>
      <c r="B164" s="15"/>
      <c r="C164" s="20"/>
      <c r="D164" s="152"/>
      <c r="E164" s="153"/>
      <c r="F164" s="18"/>
      <c r="G164" s="24"/>
      <c r="H164" s="24">
        <v>44035</v>
      </c>
      <c r="I164" s="15"/>
      <c r="J164" s="15"/>
      <c r="K164" s="158"/>
      <c r="L164" s="24" t="s">
        <v>361</v>
      </c>
      <c r="M164" s="187" t="s">
        <v>362</v>
      </c>
      <c r="N164" s="18">
        <v>0.0435</v>
      </c>
      <c r="O164" s="16">
        <f t="shared" si="11"/>
        <v>29</v>
      </c>
      <c r="P164" s="16">
        <v>29</v>
      </c>
      <c r="Q164" s="109">
        <f t="shared" si="12"/>
        <v>26.04</v>
      </c>
      <c r="R164" s="15"/>
    </row>
    <row r="165" s="2" customFormat="1" customHeight="1" spans="1:18">
      <c r="A165" s="15"/>
      <c r="B165" s="15"/>
      <c r="C165" s="20"/>
      <c r="D165" s="152"/>
      <c r="E165" s="153"/>
      <c r="F165" s="18"/>
      <c r="G165" s="24"/>
      <c r="H165" s="24">
        <v>44065</v>
      </c>
      <c r="I165" s="15"/>
      <c r="J165" s="15"/>
      <c r="K165" s="158"/>
      <c r="L165" s="24" t="s">
        <v>363</v>
      </c>
      <c r="M165" s="188" t="s">
        <v>364</v>
      </c>
      <c r="N165" s="18">
        <v>0.0435</v>
      </c>
      <c r="O165" s="16">
        <f t="shared" si="11"/>
        <v>32</v>
      </c>
      <c r="P165" s="16">
        <v>32</v>
      </c>
      <c r="Q165" s="109">
        <f t="shared" si="12"/>
        <v>28.72</v>
      </c>
      <c r="R165" s="15"/>
    </row>
    <row r="166" s="2" customFormat="1" customHeight="1" spans="1:18">
      <c r="A166" s="15"/>
      <c r="B166" s="15"/>
      <c r="C166" s="20"/>
      <c r="D166" s="152"/>
      <c r="E166" s="153"/>
      <c r="F166" s="18"/>
      <c r="G166" s="24"/>
      <c r="H166" s="24">
        <v>44098</v>
      </c>
      <c r="I166" s="15"/>
      <c r="J166" s="15"/>
      <c r="K166" s="158"/>
      <c r="L166" s="24">
        <v>44103</v>
      </c>
      <c r="M166" s="187" t="s">
        <v>365</v>
      </c>
      <c r="N166" s="18">
        <v>0.0435</v>
      </c>
      <c r="O166" s="16">
        <f t="shared" si="11"/>
        <v>5</v>
      </c>
      <c r="P166" s="16">
        <v>5</v>
      </c>
      <c r="Q166" s="109">
        <f t="shared" si="12"/>
        <v>4.49</v>
      </c>
      <c r="R166" s="15"/>
    </row>
    <row r="167" s="2" customFormat="1" customHeight="1" spans="1:18">
      <c r="A167" s="15"/>
      <c r="B167" s="15"/>
      <c r="C167" s="20"/>
      <c r="D167" s="152"/>
      <c r="E167" s="153"/>
      <c r="F167" s="18"/>
      <c r="G167" s="24"/>
      <c r="H167" s="24">
        <v>44103</v>
      </c>
      <c r="I167" s="15"/>
      <c r="J167" s="15"/>
      <c r="K167" s="158"/>
      <c r="L167" s="24" t="s">
        <v>366</v>
      </c>
      <c r="M167" s="187" t="s">
        <v>367</v>
      </c>
      <c r="N167" s="18">
        <v>0.0435</v>
      </c>
      <c r="O167" s="16">
        <f t="shared" si="11"/>
        <v>11</v>
      </c>
      <c r="P167" s="16">
        <v>11</v>
      </c>
      <c r="Q167" s="109">
        <f t="shared" si="12"/>
        <v>9.4</v>
      </c>
      <c r="R167" s="15"/>
    </row>
    <row r="168" s="2" customFormat="1" customHeight="1" spans="1:18">
      <c r="A168" s="15"/>
      <c r="B168" s="15"/>
      <c r="C168" s="20"/>
      <c r="D168" s="152"/>
      <c r="E168" s="153"/>
      <c r="F168" s="18"/>
      <c r="G168" s="24"/>
      <c r="H168" s="24">
        <v>44114</v>
      </c>
      <c r="I168" s="15"/>
      <c r="J168" s="15"/>
      <c r="K168" s="158"/>
      <c r="L168" s="24" t="s">
        <v>368</v>
      </c>
      <c r="M168" s="187" t="s">
        <v>369</v>
      </c>
      <c r="N168" s="18">
        <v>0.0435</v>
      </c>
      <c r="O168" s="16">
        <f t="shared" si="11"/>
        <v>10</v>
      </c>
      <c r="P168" s="16">
        <v>10</v>
      </c>
      <c r="Q168" s="109">
        <f t="shared" si="12"/>
        <v>7.47</v>
      </c>
      <c r="R168" s="15"/>
    </row>
    <row r="169" s="2" customFormat="1" customHeight="1" spans="1:18">
      <c r="A169" s="15"/>
      <c r="B169" s="15"/>
      <c r="C169" s="20"/>
      <c r="D169" s="152"/>
      <c r="E169" s="153"/>
      <c r="F169" s="18"/>
      <c r="G169" s="24"/>
      <c r="H169" s="24">
        <v>44124</v>
      </c>
      <c r="I169" s="15"/>
      <c r="J169" s="15"/>
      <c r="K169" s="158"/>
      <c r="L169" s="24" t="s">
        <v>370</v>
      </c>
      <c r="M169" s="187" t="s">
        <v>371</v>
      </c>
      <c r="N169" s="18">
        <v>0.0435</v>
      </c>
      <c r="O169" s="16">
        <f t="shared" si="11"/>
        <v>22</v>
      </c>
      <c r="P169" s="16">
        <v>22</v>
      </c>
      <c r="Q169" s="109">
        <f t="shared" si="12"/>
        <v>15.53</v>
      </c>
      <c r="R169" s="15"/>
    </row>
    <row r="170" s="2" customFormat="1" customHeight="1" spans="1:18">
      <c r="A170" s="15"/>
      <c r="B170" s="15"/>
      <c r="C170" s="20"/>
      <c r="D170" s="152"/>
      <c r="E170" s="153"/>
      <c r="F170" s="18"/>
      <c r="G170" s="24"/>
      <c r="H170" s="24">
        <v>44147</v>
      </c>
      <c r="I170" s="15"/>
      <c r="J170" s="15"/>
      <c r="K170" s="158"/>
      <c r="L170" s="24" t="s">
        <v>372</v>
      </c>
      <c r="M170" s="187" t="s">
        <v>373</v>
      </c>
      <c r="N170" s="18">
        <v>0.0435</v>
      </c>
      <c r="O170" s="16">
        <f t="shared" si="11"/>
        <v>19</v>
      </c>
      <c r="P170" s="16">
        <v>19</v>
      </c>
      <c r="Q170" s="109">
        <f t="shared" si="12"/>
        <v>13.04</v>
      </c>
      <c r="R170" s="15"/>
    </row>
    <row r="171" s="2" customFormat="1" customHeight="1" spans="1:18">
      <c r="A171" s="15"/>
      <c r="B171" s="15"/>
      <c r="C171" s="20"/>
      <c r="D171" s="152"/>
      <c r="E171" s="153"/>
      <c r="F171" s="18"/>
      <c r="G171" s="24"/>
      <c r="H171" s="24">
        <v>44166</v>
      </c>
      <c r="I171" s="15"/>
      <c r="J171" s="15"/>
      <c r="K171" s="158"/>
      <c r="L171" s="24" t="s">
        <v>374</v>
      </c>
      <c r="M171" s="187" t="s">
        <v>375</v>
      </c>
      <c r="N171" s="18">
        <v>0.0435</v>
      </c>
      <c r="O171" s="16">
        <f t="shared" si="11"/>
        <v>23</v>
      </c>
      <c r="P171" s="16">
        <v>23</v>
      </c>
      <c r="Q171" s="109">
        <f t="shared" si="12"/>
        <v>13.29</v>
      </c>
      <c r="R171" s="15"/>
    </row>
    <row r="172" s="2" customFormat="1" customHeight="1" spans="1:18">
      <c r="A172" s="15"/>
      <c r="B172" s="15"/>
      <c r="C172" s="20"/>
      <c r="D172" s="152"/>
      <c r="E172" s="153"/>
      <c r="F172" s="18"/>
      <c r="G172" s="24"/>
      <c r="H172" s="24">
        <v>44189</v>
      </c>
      <c r="I172" s="15"/>
      <c r="J172" s="15"/>
      <c r="K172" s="158"/>
      <c r="L172" s="24" t="s">
        <v>376</v>
      </c>
      <c r="M172" s="187" t="s">
        <v>377</v>
      </c>
      <c r="N172" s="18">
        <v>0.0435</v>
      </c>
      <c r="O172" s="16">
        <f t="shared" si="11"/>
        <v>104</v>
      </c>
      <c r="P172" s="16">
        <v>104</v>
      </c>
      <c r="Q172" s="109">
        <f t="shared" si="12"/>
        <v>48.77</v>
      </c>
      <c r="R172" s="15"/>
    </row>
    <row r="173" s="2" customFormat="1" customHeight="1" spans="1:18">
      <c r="A173" s="15"/>
      <c r="B173" s="15"/>
      <c r="C173" s="20"/>
      <c r="D173" s="152"/>
      <c r="E173" s="153"/>
      <c r="F173" s="18"/>
      <c r="G173" s="24"/>
      <c r="H173" s="24">
        <v>44294</v>
      </c>
      <c r="I173" s="15"/>
      <c r="J173" s="15"/>
      <c r="K173" s="158"/>
      <c r="L173" s="24" t="s">
        <v>59</v>
      </c>
      <c r="M173" s="187" t="s">
        <v>378</v>
      </c>
      <c r="N173" s="18">
        <v>0.0435</v>
      </c>
      <c r="O173" s="16">
        <f t="shared" si="11"/>
        <v>108</v>
      </c>
      <c r="P173" s="16">
        <v>108</v>
      </c>
      <c r="Q173" s="109">
        <f t="shared" si="12"/>
        <v>38.75</v>
      </c>
      <c r="R173" s="15"/>
    </row>
    <row r="174" s="2" customFormat="1" customHeight="1" spans="1:18">
      <c r="A174" s="15">
        <f>MAX($A$3:A173)+1</f>
        <v>133</v>
      </c>
      <c r="B174" s="15" t="s">
        <v>21</v>
      </c>
      <c r="C174" s="16" t="s">
        <v>379</v>
      </c>
      <c r="D174" s="17">
        <v>20000</v>
      </c>
      <c r="E174" s="16" t="s">
        <v>380</v>
      </c>
      <c r="F174" s="18">
        <v>0.0435</v>
      </c>
      <c r="G174" s="24">
        <v>44026</v>
      </c>
      <c r="H174" s="24">
        <v>44026</v>
      </c>
      <c r="I174" s="15" t="s">
        <v>29</v>
      </c>
      <c r="J174" s="15" t="s">
        <v>25</v>
      </c>
      <c r="K174" s="16" t="s">
        <v>381</v>
      </c>
      <c r="L174" s="72">
        <v>44390</v>
      </c>
      <c r="M174" s="16">
        <v>20000</v>
      </c>
      <c r="N174" s="18">
        <v>0.0435</v>
      </c>
      <c r="O174" s="16">
        <f t="shared" si="11"/>
        <v>359</v>
      </c>
      <c r="P174" s="16">
        <f>DAYS360(H174,L174,FALSE)</f>
        <v>359</v>
      </c>
      <c r="Q174" s="109">
        <f t="shared" si="12"/>
        <v>867.58</v>
      </c>
      <c r="R174" s="16"/>
    </row>
    <row r="175" s="2" customFormat="1" customHeight="1" spans="1:18">
      <c r="A175" s="15"/>
      <c r="B175" s="15"/>
      <c r="C175" s="16"/>
      <c r="D175" s="17"/>
      <c r="E175" s="16"/>
      <c r="F175" s="18"/>
      <c r="G175" s="24"/>
      <c r="H175" s="24">
        <v>44390</v>
      </c>
      <c r="I175" s="15"/>
      <c r="J175" s="15"/>
      <c r="K175" s="16"/>
      <c r="L175" s="72">
        <v>44391</v>
      </c>
      <c r="M175" s="186" t="s">
        <v>382</v>
      </c>
      <c r="N175" s="18"/>
      <c r="O175" s="16">
        <f t="shared" si="11"/>
        <v>1</v>
      </c>
      <c r="P175" s="16">
        <f>DAYS360(H175,L175,FALSE)</f>
        <v>1</v>
      </c>
      <c r="Q175" s="109">
        <f t="shared" si="12"/>
        <v>0</v>
      </c>
      <c r="R175" s="16"/>
    </row>
    <row r="176" s="2" customFormat="1" customHeight="1" spans="1:18">
      <c r="A176" s="15">
        <f>MAX($A$3:A175)+1</f>
        <v>134</v>
      </c>
      <c r="B176" s="15" t="s">
        <v>21</v>
      </c>
      <c r="C176" s="16" t="s">
        <v>383</v>
      </c>
      <c r="D176" s="16">
        <v>40000</v>
      </c>
      <c r="E176" s="23" t="s">
        <v>23</v>
      </c>
      <c r="F176" s="18">
        <v>0.0435</v>
      </c>
      <c r="G176" s="24">
        <v>44047</v>
      </c>
      <c r="H176" s="24">
        <v>44047</v>
      </c>
      <c r="I176" s="15" t="s">
        <v>29</v>
      </c>
      <c r="J176" s="15" t="s">
        <v>25</v>
      </c>
      <c r="K176" s="16" t="s">
        <v>384</v>
      </c>
      <c r="L176" s="23" t="s">
        <v>385</v>
      </c>
      <c r="M176" s="16">
        <v>40000</v>
      </c>
      <c r="N176" s="18">
        <v>0.0435</v>
      </c>
      <c r="O176" s="16">
        <f t="shared" si="11"/>
        <v>219</v>
      </c>
      <c r="P176" s="16">
        <v>219</v>
      </c>
      <c r="Q176" s="109">
        <f t="shared" si="12"/>
        <v>1058.5</v>
      </c>
      <c r="R176" s="16"/>
    </row>
    <row r="177" s="2" customFormat="1" customHeight="1" spans="1:18">
      <c r="A177" s="15"/>
      <c r="B177" s="15"/>
      <c r="C177" s="16"/>
      <c r="D177" s="16"/>
      <c r="E177" s="23"/>
      <c r="F177" s="18"/>
      <c r="G177" s="24"/>
      <c r="H177" s="23" t="s">
        <v>385</v>
      </c>
      <c r="I177" s="15"/>
      <c r="J177" s="15"/>
      <c r="K177" s="16"/>
      <c r="L177" s="23" t="s">
        <v>386</v>
      </c>
      <c r="M177" s="188" t="s">
        <v>387</v>
      </c>
      <c r="N177" s="18">
        <v>0.0435</v>
      </c>
      <c r="O177" s="16">
        <f t="shared" si="11"/>
        <v>135</v>
      </c>
      <c r="P177" s="16">
        <v>135</v>
      </c>
      <c r="Q177" s="109">
        <f t="shared" si="12"/>
        <v>489.38</v>
      </c>
      <c r="R177" s="16"/>
    </row>
    <row r="178" s="2" customFormat="1" customHeight="1" spans="1:18">
      <c r="A178" s="15">
        <f>MAX($A$3:A177)+1</f>
        <v>135</v>
      </c>
      <c r="B178" s="15" t="s">
        <v>21</v>
      </c>
      <c r="C178" s="16" t="s">
        <v>388</v>
      </c>
      <c r="D178" s="16">
        <v>30000</v>
      </c>
      <c r="E178" s="27" t="s">
        <v>23</v>
      </c>
      <c r="F178" s="36">
        <v>0.0435</v>
      </c>
      <c r="G178" s="24">
        <v>43315</v>
      </c>
      <c r="H178" s="24">
        <v>43315</v>
      </c>
      <c r="I178" s="15" t="s">
        <v>53</v>
      </c>
      <c r="J178" s="15" t="s">
        <v>25</v>
      </c>
      <c r="K178" s="73" t="s">
        <v>389</v>
      </c>
      <c r="L178" s="154">
        <v>43697</v>
      </c>
      <c r="M178" s="16">
        <v>30000</v>
      </c>
      <c r="N178" s="36">
        <v>0.0435</v>
      </c>
      <c r="O178" s="16">
        <f t="shared" ref="O169:O189" si="15">DAYS360(H178,L178,FALSE)</f>
        <v>377</v>
      </c>
      <c r="P178" s="157">
        <v>377</v>
      </c>
      <c r="Q178" s="109">
        <f t="shared" ref="Q170:Q196" si="16">ROUND(M178*N178*P178/360,2)</f>
        <v>1366.63</v>
      </c>
      <c r="R178" s="16"/>
    </row>
    <row r="179" s="2" customFormat="1" customHeight="1" spans="1:18">
      <c r="A179" s="15"/>
      <c r="B179" s="15"/>
      <c r="C179" s="16"/>
      <c r="D179" s="16"/>
      <c r="E179" s="27"/>
      <c r="F179" s="36"/>
      <c r="G179" s="24"/>
      <c r="H179" s="154">
        <v>43697</v>
      </c>
      <c r="I179" s="15"/>
      <c r="J179" s="15"/>
      <c r="K179" s="73"/>
      <c r="L179" s="154">
        <v>44114</v>
      </c>
      <c r="M179" s="188" t="s">
        <v>382</v>
      </c>
      <c r="N179" s="36">
        <v>0.0435</v>
      </c>
      <c r="O179" s="16">
        <f t="shared" si="15"/>
        <v>410</v>
      </c>
      <c r="P179" s="157">
        <v>410</v>
      </c>
      <c r="Q179" s="109">
        <f t="shared" si="16"/>
        <v>990.83</v>
      </c>
      <c r="R179" s="16"/>
    </row>
    <row r="180" s="2" customFormat="1" customHeight="1" spans="1:18">
      <c r="A180" s="15"/>
      <c r="B180" s="15"/>
      <c r="C180" s="16"/>
      <c r="D180" s="16"/>
      <c r="E180" s="27"/>
      <c r="F180" s="36"/>
      <c r="G180" s="24"/>
      <c r="H180" s="24">
        <v>44114</v>
      </c>
      <c r="I180" s="15"/>
      <c r="J180" s="15"/>
      <c r="K180" s="73"/>
      <c r="L180" s="23" t="s">
        <v>390</v>
      </c>
      <c r="M180" s="188" t="s">
        <v>391</v>
      </c>
      <c r="N180" s="36">
        <v>0.0435</v>
      </c>
      <c r="O180" s="16">
        <f t="shared" si="15"/>
        <v>276</v>
      </c>
      <c r="P180" s="16">
        <v>276</v>
      </c>
      <c r="Q180" s="109">
        <f t="shared" si="16"/>
        <v>335.03</v>
      </c>
      <c r="R180" s="16"/>
    </row>
    <row r="181" s="2" customFormat="1" customHeight="1" spans="1:18">
      <c r="A181" s="16">
        <f>MAX($A$3:A180)+1</f>
        <v>136</v>
      </c>
      <c r="B181" s="16" t="s">
        <v>21</v>
      </c>
      <c r="C181" s="20" t="s">
        <v>392</v>
      </c>
      <c r="D181" s="20">
        <v>15000</v>
      </c>
      <c r="E181" s="16" t="s">
        <v>100</v>
      </c>
      <c r="F181" s="18">
        <v>0.0435</v>
      </c>
      <c r="G181" s="19">
        <v>43319</v>
      </c>
      <c r="H181" s="19">
        <v>43319</v>
      </c>
      <c r="I181" s="16" t="s">
        <v>53</v>
      </c>
      <c r="J181" s="16" t="s">
        <v>25</v>
      </c>
      <c r="K181" s="159" t="s">
        <v>393</v>
      </c>
      <c r="L181" s="19">
        <v>43696</v>
      </c>
      <c r="M181" s="20">
        <v>15000</v>
      </c>
      <c r="N181" s="18">
        <v>0.0435</v>
      </c>
      <c r="O181" s="16">
        <f t="shared" si="15"/>
        <v>372</v>
      </c>
      <c r="P181" s="16">
        <v>372</v>
      </c>
      <c r="Q181" s="109">
        <f t="shared" si="16"/>
        <v>674.25</v>
      </c>
      <c r="R181" s="16"/>
    </row>
    <row r="182" s="2" customFormat="1" customHeight="1" spans="1:18">
      <c r="A182" s="16"/>
      <c r="B182" s="16"/>
      <c r="C182" s="20"/>
      <c r="D182" s="20"/>
      <c r="E182" s="16"/>
      <c r="F182" s="18"/>
      <c r="G182" s="19"/>
      <c r="H182" s="19">
        <v>43696</v>
      </c>
      <c r="I182" s="16"/>
      <c r="J182" s="16"/>
      <c r="K182" s="159"/>
      <c r="L182" s="23" t="s">
        <v>394</v>
      </c>
      <c r="M182" s="187" t="s">
        <v>316</v>
      </c>
      <c r="N182" s="18">
        <v>0.0435</v>
      </c>
      <c r="O182" s="16">
        <f t="shared" si="15"/>
        <v>680</v>
      </c>
      <c r="P182" s="16">
        <v>680</v>
      </c>
      <c r="Q182" s="109">
        <f t="shared" si="16"/>
        <v>821.67</v>
      </c>
      <c r="R182" s="16"/>
    </row>
    <row r="183" s="2" customFormat="1" customHeight="1" spans="1:18">
      <c r="A183" s="16">
        <f>MAX($A$3:A182)+1</f>
        <v>137</v>
      </c>
      <c r="B183" s="34" t="s">
        <v>21</v>
      </c>
      <c r="C183" s="15" t="s">
        <v>395</v>
      </c>
      <c r="D183" s="23">
        <v>50000</v>
      </c>
      <c r="E183" s="15" t="s">
        <v>23</v>
      </c>
      <c r="F183" s="36">
        <v>0.0435</v>
      </c>
      <c r="G183" s="72">
        <v>43298</v>
      </c>
      <c r="H183" s="155">
        <v>43298</v>
      </c>
      <c r="I183" s="15" t="s">
        <v>53</v>
      </c>
      <c r="J183" s="160" t="s">
        <v>50</v>
      </c>
      <c r="K183" s="84" t="s">
        <v>396</v>
      </c>
      <c r="L183" s="161">
        <v>43661</v>
      </c>
      <c r="M183" s="23">
        <v>50000</v>
      </c>
      <c r="N183" s="162">
        <v>0.0435</v>
      </c>
      <c r="O183" s="16">
        <f t="shared" si="15"/>
        <v>358</v>
      </c>
      <c r="P183" s="15">
        <v>358</v>
      </c>
      <c r="Q183" s="109">
        <f t="shared" si="16"/>
        <v>2162.92</v>
      </c>
      <c r="R183" s="15"/>
    </row>
    <row r="184" s="2" customFormat="1" customHeight="1" spans="1:18">
      <c r="A184" s="16"/>
      <c r="B184" s="34"/>
      <c r="C184" s="15"/>
      <c r="D184" s="23"/>
      <c r="E184" s="15"/>
      <c r="F184" s="36"/>
      <c r="G184" s="72"/>
      <c r="H184" s="155">
        <v>43661</v>
      </c>
      <c r="I184" s="15"/>
      <c r="J184" s="160"/>
      <c r="K184" s="84"/>
      <c r="L184" s="72">
        <v>44032</v>
      </c>
      <c r="M184" s="188" t="s">
        <v>397</v>
      </c>
      <c r="N184" s="162">
        <v>0.0435</v>
      </c>
      <c r="O184" s="16">
        <f t="shared" si="15"/>
        <v>365</v>
      </c>
      <c r="P184" s="15">
        <v>365</v>
      </c>
      <c r="Q184" s="109">
        <f t="shared" si="16"/>
        <v>1470.14</v>
      </c>
      <c r="R184" s="15"/>
    </row>
    <row r="185" s="2" customFormat="1" customHeight="1" spans="1:18">
      <c r="A185" s="16"/>
      <c r="B185" s="34"/>
      <c r="C185" s="15"/>
      <c r="D185" s="23"/>
      <c r="E185" s="15"/>
      <c r="F185" s="36"/>
      <c r="G185" s="72"/>
      <c r="H185" s="72">
        <v>44032</v>
      </c>
      <c r="I185" s="15"/>
      <c r="J185" s="160"/>
      <c r="K185" s="84"/>
      <c r="L185" s="72">
        <v>44394</v>
      </c>
      <c r="M185" s="188" t="s">
        <v>398</v>
      </c>
      <c r="N185" s="162">
        <v>0.0435</v>
      </c>
      <c r="O185" s="16">
        <f t="shared" si="15"/>
        <v>357</v>
      </c>
      <c r="P185" s="15">
        <v>357</v>
      </c>
      <c r="Q185" s="109">
        <f t="shared" si="16"/>
        <v>718.96</v>
      </c>
      <c r="R185" s="15"/>
    </row>
    <row r="186" customHeight="1" spans="1:18">
      <c r="A186" s="12">
        <f>MAX($A$3:A185)+1</f>
        <v>138</v>
      </c>
      <c r="B186" s="12" t="s">
        <v>21</v>
      </c>
      <c r="C186" s="47" t="s">
        <v>399</v>
      </c>
      <c r="D186" s="125">
        <v>20000</v>
      </c>
      <c r="E186" s="67" t="s">
        <v>23</v>
      </c>
      <c r="F186" s="49">
        <v>0.0435</v>
      </c>
      <c r="G186" s="50">
        <v>43343</v>
      </c>
      <c r="H186" s="50">
        <v>43343</v>
      </c>
      <c r="I186" s="12" t="s">
        <v>53</v>
      </c>
      <c r="J186" s="13" t="s">
        <v>25</v>
      </c>
      <c r="K186" s="12" t="s">
        <v>73</v>
      </c>
      <c r="L186" s="50">
        <v>43847</v>
      </c>
      <c r="M186" s="48">
        <v>20000</v>
      </c>
      <c r="N186" s="58">
        <v>0.0435</v>
      </c>
      <c r="O186" s="12">
        <f t="shared" si="15"/>
        <v>497</v>
      </c>
      <c r="P186" s="13">
        <v>497</v>
      </c>
      <c r="Q186" s="109">
        <f t="shared" si="16"/>
        <v>1201.08</v>
      </c>
      <c r="R186" s="12"/>
    </row>
    <row r="187" customHeight="1" spans="1:18">
      <c r="A187" s="12"/>
      <c r="B187" s="12"/>
      <c r="C187" s="47"/>
      <c r="D187" s="125"/>
      <c r="E187" s="67"/>
      <c r="F187" s="49"/>
      <c r="G187" s="50"/>
      <c r="H187" s="50">
        <v>43847</v>
      </c>
      <c r="I187" s="12"/>
      <c r="J187" s="13"/>
      <c r="K187" s="12"/>
      <c r="L187" s="50">
        <v>44434</v>
      </c>
      <c r="M187" s="182" t="s">
        <v>316</v>
      </c>
      <c r="N187" s="58">
        <v>0.0435</v>
      </c>
      <c r="O187" s="12">
        <f t="shared" si="15"/>
        <v>579</v>
      </c>
      <c r="P187" s="13">
        <v>579</v>
      </c>
      <c r="Q187" s="109">
        <f t="shared" si="16"/>
        <v>699.63</v>
      </c>
      <c r="R187" s="12"/>
    </row>
    <row r="188" customHeight="1" spans="1:18">
      <c r="A188" s="12">
        <f>MAX($A$3:A187)+1</f>
        <v>139</v>
      </c>
      <c r="B188" s="118" t="s">
        <v>21</v>
      </c>
      <c r="C188" s="47" t="s">
        <v>400</v>
      </c>
      <c r="D188" s="13">
        <v>30000</v>
      </c>
      <c r="E188" s="51" t="s">
        <v>23</v>
      </c>
      <c r="F188" s="68">
        <v>0.0475</v>
      </c>
      <c r="G188" s="50">
        <v>43346</v>
      </c>
      <c r="H188" s="62">
        <v>43346</v>
      </c>
      <c r="I188" s="12" t="s">
        <v>53</v>
      </c>
      <c r="J188" s="12" t="s">
        <v>25</v>
      </c>
      <c r="K188" s="13" t="s">
        <v>208</v>
      </c>
      <c r="L188" s="50">
        <v>44061</v>
      </c>
      <c r="M188" s="163">
        <v>30000</v>
      </c>
      <c r="N188" s="58">
        <v>0.0475</v>
      </c>
      <c r="O188" s="12">
        <f t="shared" si="15"/>
        <v>705</v>
      </c>
      <c r="P188" s="13">
        <v>705</v>
      </c>
      <c r="Q188" s="109">
        <f t="shared" si="16"/>
        <v>2790.63</v>
      </c>
      <c r="R188" s="12"/>
    </row>
    <row r="189" customHeight="1" spans="1:18">
      <c r="A189" s="12"/>
      <c r="B189" s="118"/>
      <c r="C189" s="47"/>
      <c r="D189" s="13"/>
      <c r="E189" s="51"/>
      <c r="F189" s="68"/>
      <c r="G189" s="50"/>
      <c r="H189" s="50">
        <v>44061</v>
      </c>
      <c r="I189" s="12"/>
      <c r="J189" s="12"/>
      <c r="K189" s="13"/>
      <c r="L189" s="50">
        <v>44077</v>
      </c>
      <c r="M189" s="189" t="s">
        <v>382</v>
      </c>
      <c r="N189" s="58">
        <v>0.0475</v>
      </c>
      <c r="O189" s="12">
        <f t="shared" si="15"/>
        <v>15</v>
      </c>
      <c r="P189" s="13">
        <v>15</v>
      </c>
      <c r="Q189" s="109">
        <f t="shared" si="16"/>
        <v>39.58</v>
      </c>
      <c r="R189" s="12"/>
    </row>
    <row r="190" customHeight="1" spans="1:18">
      <c r="A190" s="12">
        <f>MAX($A$3:A189)+1</f>
        <v>140</v>
      </c>
      <c r="B190" s="12" t="s">
        <v>21</v>
      </c>
      <c r="C190" s="61" t="s">
        <v>401</v>
      </c>
      <c r="D190" s="13">
        <v>20000</v>
      </c>
      <c r="E190" s="64" t="s">
        <v>210</v>
      </c>
      <c r="F190" s="58">
        <v>0.0435</v>
      </c>
      <c r="G190" s="62">
        <v>43400</v>
      </c>
      <c r="H190" s="62">
        <v>43400</v>
      </c>
      <c r="I190" s="12" t="s">
        <v>53</v>
      </c>
      <c r="J190" s="12" t="s">
        <v>25</v>
      </c>
      <c r="K190" s="63" t="s">
        <v>212</v>
      </c>
      <c r="L190" s="62">
        <v>43760</v>
      </c>
      <c r="M190" s="48">
        <v>20000</v>
      </c>
      <c r="N190" s="58">
        <v>0.0435</v>
      </c>
      <c r="O190" s="12">
        <f t="shared" ref="O190:O192" si="17">DAYS360(H190,L190,FALSE)</f>
        <v>355</v>
      </c>
      <c r="P190" s="13">
        <f t="shared" ref="P190:P195" si="18">DAYS360(H190,L190,FALSE)</f>
        <v>355</v>
      </c>
      <c r="Q190" s="109">
        <f t="shared" si="16"/>
        <v>857.92</v>
      </c>
      <c r="R190" s="12"/>
    </row>
    <row r="191" customHeight="1" spans="1:18">
      <c r="A191" s="12"/>
      <c r="B191" s="12"/>
      <c r="C191" s="61"/>
      <c r="D191" s="13"/>
      <c r="E191" s="64"/>
      <c r="F191" s="58"/>
      <c r="G191" s="62"/>
      <c r="H191" s="62">
        <v>43760</v>
      </c>
      <c r="I191" s="12"/>
      <c r="J191" s="12"/>
      <c r="K191" s="63"/>
      <c r="L191" s="62">
        <v>44176</v>
      </c>
      <c r="M191" s="182" t="s">
        <v>402</v>
      </c>
      <c r="N191" s="58">
        <v>0.0435</v>
      </c>
      <c r="O191" s="12">
        <f t="shared" si="17"/>
        <v>409</v>
      </c>
      <c r="P191" s="13">
        <f t="shared" si="18"/>
        <v>409</v>
      </c>
      <c r="Q191" s="109">
        <f t="shared" si="16"/>
        <v>775.91</v>
      </c>
      <c r="R191" s="12"/>
    </row>
    <row r="192" customHeight="1" spans="1:18">
      <c r="A192" s="12"/>
      <c r="B192" s="12"/>
      <c r="C192" s="61"/>
      <c r="D192" s="13"/>
      <c r="E192" s="64"/>
      <c r="F192" s="58"/>
      <c r="G192" s="62"/>
      <c r="H192" s="62">
        <v>44176</v>
      </c>
      <c r="I192" s="12"/>
      <c r="J192" s="12"/>
      <c r="K192" s="63"/>
      <c r="L192" s="62">
        <v>44418</v>
      </c>
      <c r="M192" s="182" t="s">
        <v>403</v>
      </c>
      <c r="N192" s="58">
        <v>0.0435</v>
      </c>
      <c r="O192" s="12">
        <f t="shared" si="17"/>
        <v>239</v>
      </c>
      <c r="P192" s="13">
        <f t="shared" si="18"/>
        <v>239</v>
      </c>
      <c r="Q192" s="109">
        <f t="shared" si="16"/>
        <v>194.07</v>
      </c>
      <c r="R192" s="12"/>
    </row>
    <row r="193" customHeight="1" spans="1:18">
      <c r="A193" s="12">
        <f>MAX($A$3:A192)+1</f>
        <v>141</v>
      </c>
      <c r="B193" s="46" t="s">
        <v>21</v>
      </c>
      <c r="C193" s="47" t="s">
        <v>404</v>
      </c>
      <c r="D193" s="48">
        <v>50000</v>
      </c>
      <c r="E193" s="46" t="s">
        <v>67</v>
      </c>
      <c r="F193" s="49">
        <v>0.0475</v>
      </c>
      <c r="G193" s="62">
        <v>43734</v>
      </c>
      <c r="H193" s="106">
        <v>43734</v>
      </c>
      <c r="I193" s="12" t="s">
        <v>61</v>
      </c>
      <c r="J193" s="141" t="s">
        <v>50</v>
      </c>
      <c r="K193" s="93" t="s">
        <v>405</v>
      </c>
      <c r="L193" s="50">
        <v>44094</v>
      </c>
      <c r="M193" s="48">
        <v>50000</v>
      </c>
      <c r="N193" s="49">
        <v>0.0475</v>
      </c>
      <c r="O193" s="13">
        <f t="shared" ref="O193:O195" si="19">DAYS360(H193,L193,)</f>
        <v>354</v>
      </c>
      <c r="P193" s="13">
        <f t="shared" si="18"/>
        <v>354</v>
      </c>
      <c r="Q193" s="109">
        <f t="shared" si="16"/>
        <v>2335.42</v>
      </c>
      <c r="R193" s="12"/>
    </row>
    <row r="194" customHeight="1" spans="1:18">
      <c r="A194" s="12"/>
      <c r="B194" s="46"/>
      <c r="C194" s="47"/>
      <c r="D194" s="48"/>
      <c r="E194" s="46"/>
      <c r="F194" s="49"/>
      <c r="G194" s="62"/>
      <c r="H194" s="50">
        <v>44094</v>
      </c>
      <c r="I194" s="12"/>
      <c r="J194" s="141"/>
      <c r="K194" s="93"/>
      <c r="L194" s="50">
        <v>44458</v>
      </c>
      <c r="M194" s="48" t="s">
        <v>406</v>
      </c>
      <c r="N194" s="49">
        <v>0.0475</v>
      </c>
      <c r="O194" s="13">
        <f t="shared" si="19"/>
        <v>359</v>
      </c>
      <c r="P194" s="13">
        <f t="shared" si="18"/>
        <v>359</v>
      </c>
      <c r="Q194" s="109">
        <f t="shared" si="16"/>
        <v>1894.72</v>
      </c>
      <c r="R194" s="12"/>
    </row>
    <row r="195" customHeight="1" spans="1:18">
      <c r="A195" s="12"/>
      <c r="B195" s="46"/>
      <c r="C195" s="47"/>
      <c r="D195" s="48"/>
      <c r="E195" s="46"/>
      <c r="F195" s="49"/>
      <c r="G195" s="62"/>
      <c r="H195" s="50">
        <v>44458</v>
      </c>
      <c r="I195" s="12"/>
      <c r="J195" s="141"/>
      <c r="K195" s="93"/>
      <c r="L195" s="50">
        <v>44459</v>
      </c>
      <c r="M195" s="48" t="s">
        <v>407</v>
      </c>
      <c r="N195" s="49">
        <v>0.0475</v>
      </c>
      <c r="O195" s="13">
        <f t="shared" si="19"/>
        <v>1</v>
      </c>
      <c r="P195" s="13">
        <f t="shared" si="18"/>
        <v>1</v>
      </c>
      <c r="Q195" s="109">
        <f t="shared" si="16"/>
        <v>0.01</v>
      </c>
      <c r="R195" s="12"/>
    </row>
    <row r="196" customHeight="1" spans="1:18">
      <c r="A196" s="12">
        <f>MAX($A$3:A195)+1</f>
        <v>142</v>
      </c>
      <c r="B196" s="12" t="s">
        <v>21</v>
      </c>
      <c r="C196" s="61" t="s">
        <v>408</v>
      </c>
      <c r="D196" s="48">
        <v>20000</v>
      </c>
      <c r="E196" s="12" t="s">
        <v>409</v>
      </c>
      <c r="F196" s="58">
        <v>0.0475</v>
      </c>
      <c r="G196" s="62">
        <v>43735</v>
      </c>
      <c r="H196" s="62">
        <v>43735</v>
      </c>
      <c r="I196" s="12" t="s">
        <v>61</v>
      </c>
      <c r="J196" s="13" t="s">
        <v>25</v>
      </c>
      <c r="K196" s="108" t="s">
        <v>396</v>
      </c>
      <c r="L196" s="62">
        <v>44100</v>
      </c>
      <c r="M196" s="48">
        <v>20000</v>
      </c>
      <c r="N196" s="58">
        <v>0.0475</v>
      </c>
      <c r="O196" s="12">
        <v>359</v>
      </c>
      <c r="P196" s="139">
        <v>359</v>
      </c>
      <c r="Q196" s="109">
        <f t="shared" si="16"/>
        <v>947.36</v>
      </c>
      <c r="R196" s="12"/>
    </row>
    <row r="197" customHeight="1" spans="1:18">
      <c r="A197" s="12"/>
      <c r="B197" s="12"/>
      <c r="C197" s="61"/>
      <c r="D197" s="48"/>
      <c r="E197" s="12"/>
      <c r="F197" s="58"/>
      <c r="G197" s="62"/>
      <c r="H197" s="62">
        <v>44100</v>
      </c>
      <c r="I197" s="12"/>
      <c r="J197" s="13"/>
      <c r="K197" s="108"/>
      <c r="L197" s="62">
        <v>44447</v>
      </c>
      <c r="M197" s="48" t="s">
        <v>316</v>
      </c>
      <c r="N197" s="58">
        <v>0.0475</v>
      </c>
      <c r="O197" s="12">
        <v>342</v>
      </c>
      <c r="P197" s="139">
        <v>342</v>
      </c>
      <c r="Q197" s="109">
        <f t="shared" ref="Q197:Q239" si="20">ROUND(M197*N197*P197/360,2)</f>
        <v>451.25</v>
      </c>
      <c r="R197" s="12"/>
    </row>
    <row r="198" customHeight="1" spans="1:18">
      <c r="A198" s="12">
        <f>MAX($A$3:A197)+1</f>
        <v>143</v>
      </c>
      <c r="B198" s="118" t="s">
        <v>21</v>
      </c>
      <c r="C198" s="61" t="s">
        <v>410</v>
      </c>
      <c r="D198" s="48">
        <v>20000</v>
      </c>
      <c r="E198" s="51" t="s">
        <v>23</v>
      </c>
      <c r="F198" s="68">
        <v>0.0475</v>
      </c>
      <c r="G198" s="62">
        <v>43353</v>
      </c>
      <c r="H198" s="62">
        <v>43353</v>
      </c>
      <c r="I198" s="12" t="s">
        <v>61</v>
      </c>
      <c r="J198" s="107" t="s">
        <v>25</v>
      </c>
      <c r="K198" s="108" t="s">
        <v>86</v>
      </c>
      <c r="L198" s="62">
        <v>44077</v>
      </c>
      <c r="M198" s="48">
        <v>20000</v>
      </c>
      <c r="N198" s="68">
        <v>0.0475</v>
      </c>
      <c r="O198" s="12">
        <v>713</v>
      </c>
      <c r="P198" s="13">
        <v>713</v>
      </c>
      <c r="Q198" s="109">
        <f t="shared" si="20"/>
        <v>1881.53</v>
      </c>
      <c r="R198" s="12"/>
    </row>
    <row r="199" customHeight="1" spans="1:18">
      <c r="A199" s="12"/>
      <c r="B199" s="118"/>
      <c r="C199" s="61"/>
      <c r="D199" s="48"/>
      <c r="E199" s="51"/>
      <c r="F199" s="68"/>
      <c r="G199" s="62"/>
      <c r="H199" s="62">
        <v>44077</v>
      </c>
      <c r="I199" s="12"/>
      <c r="J199" s="107"/>
      <c r="K199" s="108"/>
      <c r="L199" s="62">
        <v>44084</v>
      </c>
      <c r="M199" s="182" t="s">
        <v>314</v>
      </c>
      <c r="N199" s="68">
        <v>0.0475</v>
      </c>
      <c r="O199" s="12">
        <v>7</v>
      </c>
      <c r="P199" s="13">
        <v>7</v>
      </c>
      <c r="Q199" s="109">
        <f t="shared" si="20"/>
        <v>14.78</v>
      </c>
      <c r="R199" s="12"/>
    </row>
    <row r="200" customHeight="1" spans="1:18">
      <c r="A200" s="12">
        <f>MAX($A$3:A199)+1</f>
        <v>144</v>
      </c>
      <c r="B200" s="12" t="s">
        <v>21</v>
      </c>
      <c r="C200" s="61" t="s">
        <v>411</v>
      </c>
      <c r="D200" s="48">
        <v>50000</v>
      </c>
      <c r="E200" s="61" t="s">
        <v>412</v>
      </c>
      <c r="F200" s="58">
        <v>0.0435</v>
      </c>
      <c r="G200" s="62">
        <v>43714</v>
      </c>
      <c r="H200" s="62">
        <v>43714</v>
      </c>
      <c r="I200" s="12" t="s">
        <v>29</v>
      </c>
      <c r="J200" s="12" t="s">
        <v>25</v>
      </c>
      <c r="K200" s="99" t="s">
        <v>413</v>
      </c>
      <c r="L200" s="62">
        <v>44074</v>
      </c>
      <c r="M200" s="48">
        <v>50000</v>
      </c>
      <c r="N200" s="58">
        <v>0.0435</v>
      </c>
      <c r="O200" s="12">
        <v>355</v>
      </c>
      <c r="P200" s="13">
        <v>355</v>
      </c>
      <c r="Q200" s="109">
        <f t="shared" si="20"/>
        <v>2144.79</v>
      </c>
      <c r="R200" s="12"/>
    </row>
    <row r="201" customHeight="1" spans="1:18">
      <c r="A201" s="12"/>
      <c r="B201" s="12"/>
      <c r="C201" s="61"/>
      <c r="D201" s="48"/>
      <c r="E201" s="61"/>
      <c r="F201" s="58"/>
      <c r="G201" s="62"/>
      <c r="H201" s="62">
        <v>44074</v>
      </c>
      <c r="I201" s="12"/>
      <c r="J201" s="12"/>
      <c r="K201" s="99"/>
      <c r="L201" s="62">
        <v>44077</v>
      </c>
      <c r="M201" s="182" t="s">
        <v>406</v>
      </c>
      <c r="N201" s="58">
        <v>0.0435</v>
      </c>
      <c r="O201" s="12">
        <v>3</v>
      </c>
      <c r="P201" s="13">
        <v>3</v>
      </c>
      <c r="Q201" s="109">
        <f t="shared" si="20"/>
        <v>14.5</v>
      </c>
      <c r="R201" s="12"/>
    </row>
    <row r="202" customHeight="1" spans="1:18">
      <c r="A202" s="12">
        <f>MAX($A$3:A201)+1</f>
        <v>145</v>
      </c>
      <c r="B202" s="12" t="s">
        <v>21</v>
      </c>
      <c r="C202" s="61" t="s">
        <v>414</v>
      </c>
      <c r="D202" s="48">
        <v>20000</v>
      </c>
      <c r="E202" s="51" t="s">
        <v>28</v>
      </c>
      <c r="F202" s="68">
        <v>0.0435</v>
      </c>
      <c r="G202" s="62">
        <v>43749</v>
      </c>
      <c r="H202" s="62">
        <v>43749</v>
      </c>
      <c r="I202" s="12" t="s">
        <v>29</v>
      </c>
      <c r="J202" s="107" t="s">
        <v>25</v>
      </c>
      <c r="K202" s="12" t="s">
        <v>208</v>
      </c>
      <c r="L202" s="62">
        <v>44112</v>
      </c>
      <c r="M202" s="48">
        <v>20000</v>
      </c>
      <c r="N202" s="58">
        <v>0.0435</v>
      </c>
      <c r="O202" s="12">
        <v>357</v>
      </c>
      <c r="P202" s="13">
        <v>357</v>
      </c>
      <c r="Q202" s="109">
        <f t="shared" si="20"/>
        <v>862.75</v>
      </c>
      <c r="R202" s="12"/>
    </row>
    <row r="203" customHeight="1" spans="1:18">
      <c r="A203" s="12"/>
      <c r="B203" s="12"/>
      <c r="C203" s="61"/>
      <c r="D203" s="48"/>
      <c r="E203" s="51"/>
      <c r="F203" s="68"/>
      <c r="G203" s="62"/>
      <c r="H203" s="62">
        <v>44112</v>
      </c>
      <c r="I203" s="12"/>
      <c r="J203" s="107"/>
      <c r="K203" s="12"/>
      <c r="L203" s="62">
        <v>44115</v>
      </c>
      <c r="M203" s="182" t="s">
        <v>415</v>
      </c>
      <c r="N203" s="58">
        <v>0.0435</v>
      </c>
      <c r="O203" s="12">
        <v>3</v>
      </c>
      <c r="P203" s="13">
        <v>3</v>
      </c>
      <c r="Q203" s="109">
        <f t="shared" si="20"/>
        <v>5.44</v>
      </c>
      <c r="R203" s="12"/>
    </row>
    <row r="204" customHeight="1" spans="1:18">
      <c r="A204" s="12">
        <f>MAX($A$3:A203)+1</f>
        <v>146</v>
      </c>
      <c r="B204" s="12" t="s">
        <v>21</v>
      </c>
      <c r="C204" s="47" t="s">
        <v>416</v>
      </c>
      <c r="D204" s="52">
        <v>20000</v>
      </c>
      <c r="E204" s="64" t="s">
        <v>417</v>
      </c>
      <c r="F204" s="58">
        <v>0.0475</v>
      </c>
      <c r="G204" s="62">
        <v>44027</v>
      </c>
      <c r="H204" s="62">
        <v>44027</v>
      </c>
      <c r="I204" s="12" t="s">
        <v>61</v>
      </c>
      <c r="J204" s="12" t="s">
        <v>50</v>
      </c>
      <c r="K204" s="63" t="s">
        <v>418</v>
      </c>
      <c r="L204" s="134">
        <v>44064</v>
      </c>
      <c r="M204" s="52">
        <v>20000</v>
      </c>
      <c r="N204" s="58">
        <v>0.0475</v>
      </c>
      <c r="O204" s="12">
        <v>36</v>
      </c>
      <c r="P204" s="13">
        <v>36</v>
      </c>
      <c r="Q204" s="109">
        <f t="shared" si="20"/>
        <v>95</v>
      </c>
      <c r="R204" s="12"/>
    </row>
    <row r="205" customHeight="1" spans="1:18">
      <c r="A205" s="12"/>
      <c r="B205" s="12"/>
      <c r="C205" s="47"/>
      <c r="D205" s="52"/>
      <c r="E205" s="64"/>
      <c r="F205" s="58"/>
      <c r="G205" s="62"/>
      <c r="H205" s="62">
        <v>44064</v>
      </c>
      <c r="I205" s="12"/>
      <c r="J205" s="12"/>
      <c r="K205" s="63"/>
      <c r="L205" s="134">
        <v>44133</v>
      </c>
      <c r="M205" s="184" t="s">
        <v>346</v>
      </c>
      <c r="N205" s="58">
        <v>0.0475</v>
      </c>
      <c r="O205" s="12">
        <v>68</v>
      </c>
      <c r="P205" s="13">
        <v>68</v>
      </c>
      <c r="Q205" s="109">
        <f t="shared" si="20"/>
        <v>170.47</v>
      </c>
      <c r="R205" s="12"/>
    </row>
    <row r="206" customHeight="1" spans="1:18">
      <c r="A206" s="12"/>
      <c r="B206" s="12"/>
      <c r="C206" s="47"/>
      <c r="D206" s="52"/>
      <c r="E206" s="64"/>
      <c r="F206" s="58"/>
      <c r="G206" s="62"/>
      <c r="H206" s="62">
        <v>44133</v>
      </c>
      <c r="I206" s="12"/>
      <c r="J206" s="12"/>
      <c r="K206" s="63"/>
      <c r="L206" s="134">
        <v>44277</v>
      </c>
      <c r="M206" s="184" t="s">
        <v>419</v>
      </c>
      <c r="N206" s="58">
        <v>0.0475</v>
      </c>
      <c r="O206" s="12">
        <v>143</v>
      </c>
      <c r="P206" s="13">
        <v>143</v>
      </c>
      <c r="Q206" s="109">
        <f t="shared" si="20"/>
        <v>288.68</v>
      </c>
      <c r="R206" s="12"/>
    </row>
    <row r="207" customHeight="1" spans="1:18">
      <c r="A207" s="12"/>
      <c r="B207" s="12"/>
      <c r="C207" s="47"/>
      <c r="D207" s="52"/>
      <c r="E207" s="64"/>
      <c r="F207" s="58"/>
      <c r="G207" s="62"/>
      <c r="H207" s="62">
        <v>44277</v>
      </c>
      <c r="I207" s="12"/>
      <c r="J207" s="12"/>
      <c r="K207" s="63"/>
      <c r="L207" s="134">
        <v>44384</v>
      </c>
      <c r="M207" s="184" t="s">
        <v>214</v>
      </c>
      <c r="N207" s="58">
        <v>0.0475</v>
      </c>
      <c r="O207" s="12">
        <v>105</v>
      </c>
      <c r="P207" s="13">
        <v>105</v>
      </c>
      <c r="Q207" s="109">
        <f t="shared" si="20"/>
        <v>124.69</v>
      </c>
      <c r="R207" s="12"/>
    </row>
    <row r="208" customHeight="1" spans="1:18">
      <c r="A208" s="12"/>
      <c r="B208" s="12"/>
      <c r="C208" s="47"/>
      <c r="D208" s="52"/>
      <c r="E208" s="64"/>
      <c r="F208" s="58"/>
      <c r="G208" s="62"/>
      <c r="H208" s="62">
        <v>44384</v>
      </c>
      <c r="I208" s="12"/>
      <c r="J208" s="12"/>
      <c r="K208" s="63"/>
      <c r="L208" s="134">
        <v>44427</v>
      </c>
      <c r="M208" s="182" t="s">
        <v>420</v>
      </c>
      <c r="N208" s="58">
        <v>0.0475</v>
      </c>
      <c r="O208" s="12">
        <v>42</v>
      </c>
      <c r="P208" s="13">
        <v>42</v>
      </c>
      <c r="Q208" s="109">
        <f t="shared" si="20"/>
        <v>19.4</v>
      </c>
      <c r="R208" s="12"/>
    </row>
    <row r="209" customHeight="1" spans="1:18">
      <c r="A209" s="12"/>
      <c r="B209" s="12"/>
      <c r="C209" s="47"/>
      <c r="D209" s="52"/>
      <c r="E209" s="64"/>
      <c r="F209" s="58"/>
      <c r="G209" s="62"/>
      <c r="H209" s="62">
        <v>44427</v>
      </c>
      <c r="I209" s="12"/>
      <c r="J209" s="12"/>
      <c r="K209" s="63"/>
      <c r="L209" s="134">
        <v>44459</v>
      </c>
      <c r="M209" s="182" t="s">
        <v>421</v>
      </c>
      <c r="N209" s="58">
        <v>0.0475</v>
      </c>
      <c r="O209" s="12">
        <v>31</v>
      </c>
      <c r="P209" s="13">
        <v>31</v>
      </c>
      <c r="Q209" s="109">
        <f t="shared" si="20"/>
        <v>3.27</v>
      </c>
      <c r="R209" s="12"/>
    </row>
    <row r="210" customHeight="1" spans="1:18">
      <c r="A210" s="12">
        <f>MAX($A$3:A209)+1</f>
        <v>147</v>
      </c>
      <c r="B210" s="51" t="s">
        <v>21</v>
      </c>
      <c r="C210" s="102" t="s">
        <v>422</v>
      </c>
      <c r="D210" s="13">
        <v>50000</v>
      </c>
      <c r="E210" s="51" t="s">
        <v>23</v>
      </c>
      <c r="F210" s="58">
        <v>0.0435</v>
      </c>
      <c r="G210" s="51" t="s">
        <v>423</v>
      </c>
      <c r="H210" s="51" t="s">
        <v>423</v>
      </c>
      <c r="I210" s="51" t="s">
        <v>29</v>
      </c>
      <c r="J210" s="51" t="s">
        <v>25</v>
      </c>
      <c r="K210" s="102" t="s">
        <v>424</v>
      </c>
      <c r="L210" s="102" t="s">
        <v>425</v>
      </c>
      <c r="M210" s="13">
        <v>50000</v>
      </c>
      <c r="N210" s="58">
        <v>0.0435</v>
      </c>
      <c r="O210" s="13">
        <v>290</v>
      </c>
      <c r="P210" s="13">
        <v>290</v>
      </c>
      <c r="Q210" s="109">
        <f t="shared" si="20"/>
        <v>1752.08</v>
      </c>
      <c r="R210" s="13"/>
    </row>
    <row r="211" customHeight="1" spans="1:18">
      <c r="A211" s="12">
        <f>MAX($A$3:A210)+1</f>
        <v>148</v>
      </c>
      <c r="B211" s="12" t="s">
        <v>21</v>
      </c>
      <c r="C211" s="95" t="s">
        <v>426</v>
      </c>
      <c r="D211" s="125">
        <v>30000</v>
      </c>
      <c r="E211" s="61" t="s">
        <v>64</v>
      </c>
      <c r="F211" s="58">
        <v>0.0475</v>
      </c>
      <c r="G211" s="126">
        <v>43537</v>
      </c>
      <c r="H211" s="126">
        <v>43537</v>
      </c>
      <c r="I211" s="95" t="s">
        <v>61</v>
      </c>
      <c r="J211" s="95" t="s">
        <v>25</v>
      </c>
      <c r="K211" s="13" t="s">
        <v>427</v>
      </c>
      <c r="L211" s="126">
        <v>43903</v>
      </c>
      <c r="M211" s="125">
        <v>30000</v>
      </c>
      <c r="N211" s="58">
        <v>0.0475</v>
      </c>
      <c r="O211" s="13">
        <v>360</v>
      </c>
      <c r="P211" s="13">
        <v>360</v>
      </c>
      <c r="Q211" s="109">
        <f t="shared" si="20"/>
        <v>1425</v>
      </c>
      <c r="R211" s="12"/>
    </row>
    <row r="212" customHeight="1" spans="1:18">
      <c r="A212" s="12"/>
      <c r="B212" s="12"/>
      <c r="C212" s="95"/>
      <c r="D212" s="125"/>
      <c r="E212" s="61"/>
      <c r="F212" s="58"/>
      <c r="G212" s="126"/>
      <c r="H212" s="126">
        <v>43903</v>
      </c>
      <c r="I212" s="95"/>
      <c r="J212" s="95"/>
      <c r="K212" s="13"/>
      <c r="L212" s="126">
        <v>43910</v>
      </c>
      <c r="M212" s="125" t="s">
        <v>428</v>
      </c>
      <c r="N212" s="58">
        <v>0.0475</v>
      </c>
      <c r="O212" s="13">
        <v>7</v>
      </c>
      <c r="P212" s="13">
        <v>7</v>
      </c>
      <c r="Q212" s="109">
        <f t="shared" si="20"/>
        <v>19.92</v>
      </c>
      <c r="R212" s="12"/>
    </row>
    <row r="213" customHeight="1" spans="1:18">
      <c r="A213" s="12"/>
      <c r="B213" s="12"/>
      <c r="C213" s="95"/>
      <c r="D213" s="125"/>
      <c r="E213" s="61"/>
      <c r="F213" s="58"/>
      <c r="G213" s="126"/>
      <c r="H213" s="126">
        <v>43910</v>
      </c>
      <c r="I213" s="95"/>
      <c r="J213" s="95"/>
      <c r="K213" s="13"/>
      <c r="L213" s="126">
        <v>43922</v>
      </c>
      <c r="M213" s="125" t="s">
        <v>429</v>
      </c>
      <c r="N213" s="58">
        <v>0.0475</v>
      </c>
      <c r="O213" s="13">
        <v>11</v>
      </c>
      <c r="P213" s="13">
        <v>11</v>
      </c>
      <c r="Q213" s="109">
        <f t="shared" si="20"/>
        <v>31.24</v>
      </c>
      <c r="R213" s="12"/>
    </row>
    <row r="214" customHeight="1" spans="1:18">
      <c r="A214" s="12"/>
      <c r="B214" s="12"/>
      <c r="C214" s="95"/>
      <c r="D214" s="125"/>
      <c r="E214" s="61"/>
      <c r="F214" s="58"/>
      <c r="G214" s="126"/>
      <c r="H214" s="126">
        <v>43922</v>
      </c>
      <c r="I214" s="95"/>
      <c r="J214" s="95"/>
      <c r="K214" s="13"/>
      <c r="L214" s="126">
        <v>43934</v>
      </c>
      <c r="M214" s="125" t="s">
        <v>430</v>
      </c>
      <c r="N214" s="58">
        <v>0.0475</v>
      </c>
      <c r="O214" s="13">
        <v>12</v>
      </c>
      <c r="P214" s="13">
        <v>12</v>
      </c>
      <c r="Q214" s="109">
        <f t="shared" si="20"/>
        <v>33</v>
      </c>
      <c r="R214" s="12"/>
    </row>
    <row r="215" customHeight="1" spans="1:18">
      <c r="A215" s="12"/>
      <c r="B215" s="12"/>
      <c r="C215" s="95"/>
      <c r="D215" s="125"/>
      <c r="E215" s="61"/>
      <c r="F215" s="58"/>
      <c r="G215" s="126"/>
      <c r="H215" s="126">
        <v>43934</v>
      </c>
      <c r="I215" s="95"/>
      <c r="J215" s="95"/>
      <c r="K215" s="13"/>
      <c r="L215" s="126">
        <v>44164</v>
      </c>
      <c r="M215" s="125" t="s">
        <v>382</v>
      </c>
      <c r="N215" s="58">
        <v>0.0475</v>
      </c>
      <c r="O215" s="13">
        <v>226</v>
      </c>
      <c r="P215" s="13">
        <v>226</v>
      </c>
      <c r="Q215" s="109">
        <f t="shared" si="20"/>
        <v>596.39</v>
      </c>
      <c r="R215" s="12"/>
    </row>
    <row r="216" customHeight="1" spans="1:18">
      <c r="A216" s="12"/>
      <c r="B216" s="12"/>
      <c r="C216" s="95"/>
      <c r="D216" s="125"/>
      <c r="E216" s="61"/>
      <c r="F216" s="58"/>
      <c r="G216" s="126"/>
      <c r="H216" s="126">
        <v>44164</v>
      </c>
      <c r="I216" s="95"/>
      <c r="J216" s="95"/>
      <c r="K216" s="13"/>
      <c r="L216" s="126">
        <v>44229</v>
      </c>
      <c r="M216" s="125" t="s">
        <v>431</v>
      </c>
      <c r="N216" s="58">
        <v>0.0475</v>
      </c>
      <c r="O216" s="13">
        <v>63</v>
      </c>
      <c r="P216" s="13">
        <v>63</v>
      </c>
      <c r="Q216" s="109">
        <f t="shared" si="20"/>
        <v>95.59</v>
      </c>
      <c r="R216" s="12"/>
    </row>
    <row r="217" customHeight="1" spans="1:18">
      <c r="A217" s="12">
        <f>MAX($A$3:A216)+1</f>
        <v>149</v>
      </c>
      <c r="B217" s="167" t="s">
        <v>21</v>
      </c>
      <c r="C217" s="168" t="s">
        <v>432</v>
      </c>
      <c r="D217" s="169">
        <v>30000</v>
      </c>
      <c r="E217" s="167" t="s">
        <v>28</v>
      </c>
      <c r="F217" s="170">
        <v>0.0475</v>
      </c>
      <c r="G217" s="171">
        <v>43726</v>
      </c>
      <c r="H217" s="171">
        <v>43726</v>
      </c>
      <c r="I217" s="175" t="s">
        <v>61</v>
      </c>
      <c r="J217" s="167" t="s">
        <v>25</v>
      </c>
      <c r="K217" s="176" t="s">
        <v>129</v>
      </c>
      <c r="L217" s="177" t="s">
        <v>433</v>
      </c>
      <c r="M217" s="169">
        <v>30000</v>
      </c>
      <c r="N217" s="170">
        <v>0.0475</v>
      </c>
      <c r="O217" s="13">
        <v>360</v>
      </c>
      <c r="P217" s="13">
        <v>360</v>
      </c>
      <c r="Q217" s="109">
        <f t="shared" si="20"/>
        <v>1425</v>
      </c>
      <c r="R217" s="178"/>
    </row>
    <row r="218" customHeight="1" spans="1:18">
      <c r="A218" s="12"/>
      <c r="B218" s="167"/>
      <c r="C218" s="168"/>
      <c r="D218" s="169"/>
      <c r="E218" s="167"/>
      <c r="F218" s="170"/>
      <c r="G218" s="171"/>
      <c r="H218" s="171">
        <v>44092</v>
      </c>
      <c r="I218" s="175"/>
      <c r="J218" s="167"/>
      <c r="K218" s="176"/>
      <c r="L218" s="177" t="s">
        <v>434</v>
      </c>
      <c r="M218" s="169" t="s">
        <v>435</v>
      </c>
      <c r="N218" s="170">
        <v>0.0475</v>
      </c>
      <c r="O218" s="13">
        <v>3</v>
      </c>
      <c r="P218" s="13">
        <v>3</v>
      </c>
      <c r="Q218" s="109">
        <f t="shared" si="20"/>
        <v>11.78</v>
      </c>
      <c r="R218" s="178"/>
    </row>
    <row r="219" customHeight="1" spans="1:18">
      <c r="A219" s="12"/>
      <c r="B219" s="167"/>
      <c r="C219" s="168"/>
      <c r="D219" s="169"/>
      <c r="E219" s="167"/>
      <c r="F219" s="170"/>
      <c r="G219" s="171"/>
      <c r="H219" s="171">
        <v>44095</v>
      </c>
      <c r="I219" s="175"/>
      <c r="J219" s="167"/>
      <c r="K219" s="176"/>
      <c r="L219" s="177" t="s">
        <v>436</v>
      </c>
      <c r="M219" s="169" t="s">
        <v>437</v>
      </c>
      <c r="N219" s="170">
        <v>0.0475</v>
      </c>
      <c r="O219" s="13">
        <v>7</v>
      </c>
      <c r="P219" s="13">
        <v>7</v>
      </c>
      <c r="Q219" s="109">
        <f t="shared" si="20"/>
        <v>27.42</v>
      </c>
      <c r="R219" s="178"/>
    </row>
    <row r="220" customHeight="1" spans="1:18">
      <c r="A220" s="12"/>
      <c r="B220" s="167"/>
      <c r="C220" s="168"/>
      <c r="D220" s="169"/>
      <c r="E220" s="167"/>
      <c r="F220" s="170"/>
      <c r="G220" s="171"/>
      <c r="H220" s="171">
        <v>44102</v>
      </c>
      <c r="I220" s="175"/>
      <c r="J220" s="167"/>
      <c r="K220" s="176"/>
      <c r="L220" s="177" t="s">
        <v>438</v>
      </c>
      <c r="M220" s="169" t="s">
        <v>439</v>
      </c>
      <c r="N220" s="170">
        <v>0.0475</v>
      </c>
      <c r="O220" s="13">
        <v>1</v>
      </c>
      <c r="P220" s="13">
        <v>1</v>
      </c>
      <c r="Q220" s="109">
        <f t="shared" si="20"/>
        <v>3.6</v>
      </c>
      <c r="R220" s="178"/>
    </row>
    <row r="221" customHeight="1" spans="1:18">
      <c r="A221" s="12"/>
      <c r="B221" s="167"/>
      <c r="C221" s="168"/>
      <c r="D221" s="169"/>
      <c r="E221" s="167"/>
      <c r="F221" s="170"/>
      <c r="G221" s="171"/>
      <c r="H221" s="171">
        <v>44103</v>
      </c>
      <c r="I221" s="175"/>
      <c r="J221" s="167"/>
      <c r="K221" s="176"/>
      <c r="L221" s="177" t="s">
        <v>440</v>
      </c>
      <c r="M221" s="169" t="s">
        <v>415</v>
      </c>
      <c r="N221" s="170">
        <v>0.0475</v>
      </c>
      <c r="O221" s="13">
        <v>123</v>
      </c>
      <c r="P221" s="13">
        <v>123</v>
      </c>
      <c r="Q221" s="109">
        <f t="shared" si="20"/>
        <v>243.44</v>
      </c>
      <c r="R221" s="178"/>
    </row>
    <row r="222" customHeight="1" spans="1:18">
      <c r="A222" s="12">
        <f>MAX($A$3:A221)+1</f>
        <v>150</v>
      </c>
      <c r="B222" s="51" t="s">
        <v>21</v>
      </c>
      <c r="C222" s="102" t="s">
        <v>441</v>
      </c>
      <c r="D222" s="13">
        <v>50000</v>
      </c>
      <c r="E222" s="51" t="s">
        <v>23</v>
      </c>
      <c r="F222" s="58">
        <v>0.0475</v>
      </c>
      <c r="G222" s="51" t="s">
        <v>442</v>
      </c>
      <c r="H222" s="51" t="s">
        <v>442</v>
      </c>
      <c r="I222" s="51" t="s">
        <v>61</v>
      </c>
      <c r="J222" s="51" t="s">
        <v>25</v>
      </c>
      <c r="K222" s="102" t="s">
        <v>424</v>
      </c>
      <c r="L222" s="102" t="s">
        <v>443</v>
      </c>
      <c r="M222" s="13">
        <v>50000</v>
      </c>
      <c r="N222" s="58">
        <v>0.0475</v>
      </c>
      <c r="O222" s="13">
        <v>360</v>
      </c>
      <c r="P222" s="13">
        <v>360</v>
      </c>
      <c r="Q222" s="109">
        <f t="shared" si="20"/>
        <v>2375</v>
      </c>
      <c r="R222" s="102"/>
    </row>
    <row r="223" customHeight="1" spans="1:18">
      <c r="A223" s="12"/>
      <c r="B223" s="51"/>
      <c r="C223" s="102"/>
      <c r="D223" s="13"/>
      <c r="E223" s="51"/>
      <c r="F223" s="51"/>
      <c r="G223" s="51"/>
      <c r="H223" s="51" t="s">
        <v>443</v>
      </c>
      <c r="I223" s="51"/>
      <c r="J223" s="51"/>
      <c r="K223" s="102"/>
      <c r="L223" s="102" t="s">
        <v>444</v>
      </c>
      <c r="M223" s="13" t="s">
        <v>445</v>
      </c>
      <c r="N223" s="58">
        <v>0.0475</v>
      </c>
      <c r="O223" s="13">
        <v>349</v>
      </c>
      <c r="P223" s="13">
        <v>349</v>
      </c>
      <c r="Q223" s="109">
        <f t="shared" si="20"/>
        <v>1151.22</v>
      </c>
      <c r="R223" s="102"/>
    </row>
    <row r="224" customHeight="1" spans="1:18">
      <c r="A224" s="12">
        <f>MAX($A$3:A223)+1</f>
        <v>151</v>
      </c>
      <c r="B224" s="51" t="s">
        <v>21</v>
      </c>
      <c r="C224" s="102" t="s">
        <v>446</v>
      </c>
      <c r="D224" s="13">
        <v>20000</v>
      </c>
      <c r="E224" s="51" t="s">
        <v>23</v>
      </c>
      <c r="F224" s="58">
        <v>0.0435</v>
      </c>
      <c r="G224" s="51" t="s">
        <v>447</v>
      </c>
      <c r="H224" s="51" t="s">
        <v>447</v>
      </c>
      <c r="I224" s="51" t="s">
        <v>29</v>
      </c>
      <c r="J224" s="51" t="s">
        <v>25</v>
      </c>
      <c r="K224" s="102" t="s">
        <v>424</v>
      </c>
      <c r="L224" s="102" t="s">
        <v>448</v>
      </c>
      <c r="M224" s="13">
        <v>20000</v>
      </c>
      <c r="N224" s="58">
        <v>0.0435</v>
      </c>
      <c r="O224" s="13">
        <v>358</v>
      </c>
      <c r="P224" s="13">
        <v>358</v>
      </c>
      <c r="Q224" s="109">
        <f t="shared" si="20"/>
        <v>865.17</v>
      </c>
      <c r="R224" s="12"/>
    </row>
    <row r="225" customHeight="1" spans="1:18">
      <c r="A225" s="12"/>
      <c r="B225" s="51"/>
      <c r="C225" s="102"/>
      <c r="D225" s="13"/>
      <c r="E225" s="51"/>
      <c r="F225" s="51"/>
      <c r="G225" s="51"/>
      <c r="H225" s="51" t="s">
        <v>448</v>
      </c>
      <c r="I225" s="51"/>
      <c r="J225" s="51"/>
      <c r="K225" s="102"/>
      <c r="L225" s="102" t="s">
        <v>449</v>
      </c>
      <c r="M225" s="13" t="s">
        <v>214</v>
      </c>
      <c r="N225" s="58">
        <v>0.0435</v>
      </c>
      <c r="O225" s="13">
        <v>3</v>
      </c>
      <c r="P225" s="13">
        <v>31</v>
      </c>
      <c r="Q225" s="109">
        <f t="shared" si="20"/>
        <v>33.71</v>
      </c>
      <c r="R225" s="12"/>
    </row>
    <row r="226" s="6" customFormat="1" ht="26" customHeight="1" spans="1:18">
      <c r="A226" s="12">
        <f>MAX($A$3:A225)+1</f>
        <v>152</v>
      </c>
      <c r="B226" s="172" t="s">
        <v>450</v>
      </c>
      <c r="C226" s="172" t="s">
        <v>451</v>
      </c>
      <c r="D226" s="172">
        <v>10000</v>
      </c>
      <c r="E226" s="172" t="s">
        <v>452</v>
      </c>
      <c r="F226" s="173">
        <v>0.0475</v>
      </c>
      <c r="G226" s="174">
        <v>44394</v>
      </c>
      <c r="H226" s="174">
        <v>43298</v>
      </c>
      <c r="I226" s="172" t="s">
        <v>53</v>
      </c>
      <c r="J226" s="172" t="s">
        <v>25</v>
      </c>
      <c r="K226" s="172" t="s">
        <v>453</v>
      </c>
      <c r="L226" s="174">
        <v>44394</v>
      </c>
      <c r="M226" s="172">
        <v>10000</v>
      </c>
      <c r="N226" s="173">
        <v>0.0475</v>
      </c>
      <c r="O226" s="172">
        <v>1080</v>
      </c>
      <c r="P226" s="172">
        <v>1080</v>
      </c>
      <c r="Q226" s="179">
        <v>1425</v>
      </c>
      <c r="R226" s="180"/>
    </row>
    <row r="227" s="6" customFormat="1" ht="30" customHeight="1" spans="1:18">
      <c r="A227" s="12"/>
      <c r="B227" s="172" t="s">
        <v>450</v>
      </c>
      <c r="C227" s="172" t="s">
        <v>454</v>
      </c>
      <c r="D227" s="172">
        <v>10000</v>
      </c>
      <c r="E227" s="172" t="s">
        <v>455</v>
      </c>
      <c r="F227" s="173">
        <v>0.0475</v>
      </c>
      <c r="G227" s="174">
        <v>44394</v>
      </c>
      <c r="H227" s="174">
        <v>43298</v>
      </c>
      <c r="I227" s="172" t="s">
        <v>53</v>
      </c>
      <c r="J227" s="172" t="s">
        <v>25</v>
      </c>
      <c r="K227" s="172" t="s">
        <v>456</v>
      </c>
      <c r="L227" s="174">
        <v>44394</v>
      </c>
      <c r="M227" s="172">
        <v>10000</v>
      </c>
      <c r="N227" s="173">
        <v>0.0475</v>
      </c>
      <c r="O227" s="172">
        <v>1080</v>
      </c>
      <c r="P227" s="172">
        <v>1080</v>
      </c>
      <c r="Q227" s="179">
        <v>1425</v>
      </c>
      <c r="R227" s="180"/>
    </row>
    <row r="228" s="6" customFormat="1" ht="28" customHeight="1" spans="1:18">
      <c r="A228" s="12">
        <f>MAX($A$3:A227)+1</f>
        <v>153</v>
      </c>
      <c r="B228" s="172" t="s">
        <v>450</v>
      </c>
      <c r="C228" s="172" t="s">
        <v>457</v>
      </c>
      <c r="D228" s="172">
        <v>10000</v>
      </c>
      <c r="E228" s="172" t="s">
        <v>458</v>
      </c>
      <c r="F228" s="173">
        <v>0.0475</v>
      </c>
      <c r="G228" s="174">
        <v>44394</v>
      </c>
      <c r="H228" s="174">
        <v>43298</v>
      </c>
      <c r="I228" s="172" t="s">
        <v>53</v>
      </c>
      <c r="J228" s="172" t="s">
        <v>25</v>
      </c>
      <c r="K228" s="172" t="s">
        <v>459</v>
      </c>
      <c r="L228" s="174">
        <v>44394</v>
      </c>
      <c r="M228" s="172">
        <v>10000</v>
      </c>
      <c r="N228" s="173">
        <v>0.0475</v>
      </c>
      <c r="O228" s="172">
        <v>1080</v>
      </c>
      <c r="P228" s="172">
        <v>1080</v>
      </c>
      <c r="Q228" s="179">
        <v>1425</v>
      </c>
      <c r="R228" s="180"/>
    </row>
    <row r="229" customHeight="1" spans="1:18">
      <c r="A229" s="12"/>
      <c r="B229" s="172" t="s">
        <v>450</v>
      </c>
      <c r="C229" s="172" t="s">
        <v>460</v>
      </c>
      <c r="D229" s="172">
        <v>20000</v>
      </c>
      <c r="E229" s="172" t="s">
        <v>461</v>
      </c>
      <c r="F229" s="173">
        <v>0.0475</v>
      </c>
      <c r="G229" s="174">
        <v>44400</v>
      </c>
      <c r="H229" s="174">
        <v>43304</v>
      </c>
      <c r="I229" s="172" t="s">
        <v>53</v>
      </c>
      <c r="J229" s="172" t="s">
        <v>25</v>
      </c>
      <c r="K229" s="172" t="s">
        <v>462</v>
      </c>
      <c r="L229" s="174">
        <v>44400</v>
      </c>
      <c r="M229" s="172">
        <v>20000</v>
      </c>
      <c r="N229" s="173">
        <v>0.0475</v>
      </c>
      <c r="O229" s="172">
        <v>1080</v>
      </c>
      <c r="P229" s="172">
        <v>1080</v>
      </c>
      <c r="Q229" s="179">
        <v>2850</v>
      </c>
      <c r="R229" s="181"/>
    </row>
    <row r="230" customHeight="1" spans="1:18">
      <c r="A230" s="12">
        <f>MAX($A$3:A229)+1</f>
        <v>154</v>
      </c>
      <c r="B230" s="172" t="s">
        <v>450</v>
      </c>
      <c r="C230" s="172" t="s">
        <v>463</v>
      </c>
      <c r="D230" s="172">
        <v>30000</v>
      </c>
      <c r="E230" s="172" t="s">
        <v>267</v>
      </c>
      <c r="F230" s="173">
        <v>0.0475</v>
      </c>
      <c r="G230" s="174">
        <v>45078</v>
      </c>
      <c r="H230" s="174">
        <v>43983</v>
      </c>
      <c r="I230" s="172" t="s">
        <v>53</v>
      </c>
      <c r="J230" s="172" t="s">
        <v>25</v>
      </c>
      <c r="K230" s="172" t="s">
        <v>464</v>
      </c>
      <c r="L230" s="174">
        <v>44400</v>
      </c>
      <c r="M230" s="172">
        <v>30000</v>
      </c>
      <c r="N230" s="173">
        <v>0.0475</v>
      </c>
      <c r="O230" s="172">
        <v>1080</v>
      </c>
      <c r="P230" s="172">
        <v>412</v>
      </c>
      <c r="Q230" s="179">
        <v>1630.83</v>
      </c>
      <c r="R230" s="181"/>
    </row>
    <row r="231" customHeight="1" spans="1:18">
      <c r="A231" s="12"/>
      <c r="B231" s="172" t="s">
        <v>450</v>
      </c>
      <c r="C231" s="172" t="s">
        <v>465</v>
      </c>
      <c r="D231" s="172">
        <v>47000</v>
      </c>
      <c r="E231" s="172" t="s">
        <v>466</v>
      </c>
      <c r="F231" s="173">
        <v>0.0475</v>
      </c>
      <c r="G231" s="174">
        <v>45173</v>
      </c>
      <c r="H231" s="174">
        <v>44078</v>
      </c>
      <c r="I231" s="172" t="s">
        <v>53</v>
      </c>
      <c r="J231" s="172" t="s">
        <v>25</v>
      </c>
      <c r="K231" s="172" t="s">
        <v>467</v>
      </c>
      <c r="L231" s="174">
        <v>44399</v>
      </c>
      <c r="M231" s="172">
        <v>47000</v>
      </c>
      <c r="N231" s="173">
        <v>0.0475</v>
      </c>
      <c r="O231" s="172">
        <v>1080</v>
      </c>
      <c r="P231" s="172">
        <v>318</v>
      </c>
      <c r="Q231" s="179">
        <v>1972.04</v>
      </c>
      <c r="R231" s="181"/>
    </row>
    <row r="232" customHeight="1" spans="1:18">
      <c r="A232" s="12">
        <f>MAX($A$3:A231)+1</f>
        <v>155</v>
      </c>
      <c r="B232" s="172" t="s">
        <v>450</v>
      </c>
      <c r="C232" s="172" t="s">
        <v>468</v>
      </c>
      <c r="D232" s="172">
        <v>5000</v>
      </c>
      <c r="E232" s="172" t="s">
        <v>23</v>
      </c>
      <c r="F232" s="173">
        <v>0.0475</v>
      </c>
      <c r="G232" s="174">
        <v>45198</v>
      </c>
      <c r="H232" s="174">
        <v>44103</v>
      </c>
      <c r="I232" s="172" t="s">
        <v>53</v>
      </c>
      <c r="J232" s="172" t="s">
        <v>25</v>
      </c>
      <c r="K232" s="172" t="s">
        <v>469</v>
      </c>
      <c r="L232" s="174">
        <v>44382</v>
      </c>
      <c r="M232" s="172">
        <v>5000</v>
      </c>
      <c r="N232" s="173">
        <v>0.0475</v>
      </c>
      <c r="O232" s="172">
        <v>1080</v>
      </c>
      <c r="P232" s="172">
        <v>276</v>
      </c>
      <c r="Q232" s="179">
        <v>182.08</v>
      </c>
      <c r="R232" s="181"/>
    </row>
    <row r="233" customHeight="1" spans="1:18">
      <c r="A233" s="12"/>
      <c r="B233" s="172" t="s">
        <v>450</v>
      </c>
      <c r="C233" s="172" t="s">
        <v>470</v>
      </c>
      <c r="D233" s="172">
        <v>20000</v>
      </c>
      <c r="E233" s="172" t="s">
        <v>188</v>
      </c>
      <c r="F233" s="173">
        <v>0.0475</v>
      </c>
      <c r="G233" s="174">
        <v>44437</v>
      </c>
      <c r="H233" s="174">
        <v>43341</v>
      </c>
      <c r="I233" s="172" t="s">
        <v>53</v>
      </c>
      <c r="J233" s="172" t="s">
        <v>25</v>
      </c>
      <c r="K233" s="172" t="s">
        <v>471</v>
      </c>
      <c r="L233" s="174">
        <v>44437</v>
      </c>
      <c r="M233" s="172">
        <v>20000</v>
      </c>
      <c r="N233" s="173">
        <v>0.0475</v>
      </c>
      <c r="O233" s="172">
        <v>1080</v>
      </c>
      <c r="P233" s="172">
        <v>1080</v>
      </c>
      <c r="Q233" s="179">
        <v>2850</v>
      </c>
      <c r="R233" s="181"/>
    </row>
    <row r="234" customHeight="1" spans="1:18">
      <c r="A234" s="12">
        <f>MAX($A$3:A233)+1</f>
        <v>156</v>
      </c>
      <c r="B234" s="172" t="s">
        <v>450</v>
      </c>
      <c r="C234" s="172" t="s">
        <v>472</v>
      </c>
      <c r="D234" s="172">
        <v>20000</v>
      </c>
      <c r="E234" s="172" t="s">
        <v>473</v>
      </c>
      <c r="F234" s="173">
        <v>0.0475</v>
      </c>
      <c r="G234" s="174">
        <v>44415</v>
      </c>
      <c r="H234" s="174">
        <v>43319</v>
      </c>
      <c r="I234" s="172" t="s">
        <v>53</v>
      </c>
      <c r="J234" s="172" t="s">
        <v>25</v>
      </c>
      <c r="K234" s="172" t="s">
        <v>474</v>
      </c>
      <c r="L234" s="174">
        <v>44415</v>
      </c>
      <c r="M234" s="172">
        <v>20000</v>
      </c>
      <c r="N234" s="173">
        <v>0.0475</v>
      </c>
      <c r="O234" s="172">
        <v>1080</v>
      </c>
      <c r="P234" s="172">
        <v>1080</v>
      </c>
      <c r="Q234" s="179">
        <v>2850</v>
      </c>
      <c r="R234" s="181"/>
    </row>
    <row r="235" customHeight="1" spans="1:18">
      <c r="A235" s="12"/>
      <c r="B235" s="172" t="s">
        <v>450</v>
      </c>
      <c r="C235" s="172" t="s">
        <v>475</v>
      </c>
      <c r="D235" s="172">
        <v>30000</v>
      </c>
      <c r="E235" s="172" t="s">
        <v>23</v>
      </c>
      <c r="F235" s="173">
        <v>0.0475</v>
      </c>
      <c r="G235" s="174">
        <v>44416</v>
      </c>
      <c r="H235" s="174">
        <v>43320</v>
      </c>
      <c r="I235" s="172" t="s">
        <v>53</v>
      </c>
      <c r="J235" s="172" t="s">
        <v>25</v>
      </c>
      <c r="K235" s="172" t="s">
        <v>476</v>
      </c>
      <c r="L235" s="174">
        <v>44416</v>
      </c>
      <c r="M235" s="172">
        <v>30000</v>
      </c>
      <c r="N235" s="173">
        <v>0.0475</v>
      </c>
      <c r="O235" s="172">
        <v>1080</v>
      </c>
      <c r="P235" s="172">
        <v>1080</v>
      </c>
      <c r="Q235" s="179">
        <v>4275</v>
      </c>
      <c r="R235" s="181"/>
    </row>
    <row r="236" customHeight="1" spans="1:18">
      <c r="A236" s="12">
        <f>MAX($A$3:A235)+1</f>
        <v>157</v>
      </c>
      <c r="B236" s="172" t="s">
        <v>450</v>
      </c>
      <c r="C236" s="172" t="s">
        <v>477</v>
      </c>
      <c r="D236" s="172">
        <v>20000</v>
      </c>
      <c r="E236" s="172" t="s">
        <v>100</v>
      </c>
      <c r="F236" s="173">
        <v>0.0475</v>
      </c>
      <c r="G236" s="174">
        <v>44416</v>
      </c>
      <c r="H236" s="174">
        <v>43320</v>
      </c>
      <c r="I236" s="172" t="s">
        <v>53</v>
      </c>
      <c r="J236" s="172" t="s">
        <v>25</v>
      </c>
      <c r="K236" s="172" t="s">
        <v>478</v>
      </c>
      <c r="L236" s="174">
        <v>44416</v>
      </c>
      <c r="M236" s="172">
        <v>20000</v>
      </c>
      <c r="N236" s="173">
        <v>0.0475</v>
      </c>
      <c r="O236" s="172">
        <v>1080</v>
      </c>
      <c r="P236" s="172">
        <v>1080</v>
      </c>
      <c r="Q236" s="179">
        <v>2850</v>
      </c>
      <c r="R236" s="181"/>
    </row>
    <row r="237" customHeight="1" spans="1:18">
      <c r="A237" s="12"/>
      <c r="B237" s="172" t="s">
        <v>450</v>
      </c>
      <c r="C237" s="172" t="s">
        <v>479</v>
      </c>
      <c r="D237" s="172">
        <v>20000</v>
      </c>
      <c r="E237" s="172" t="s">
        <v>480</v>
      </c>
      <c r="F237" s="173">
        <v>0.0475</v>
      </c>
      <c r="G237" s="174">
        <v>44430</v>
      </c>
      <c r="H237" s="174">
        <v>43334</v>
      </c>
      <c r="I237" s="172" t="s">
        <v>53</v>
      </c>
      <c r="J237" s="172" t="s">
        <v>25</v>
      </c>
      <c r="K237" s="172" t="s">
        <v>481</v>
      </c>
      <c r="L237" s="174">
        <v>44430</v>
      </c>
      <c r="M237" s="172">
        <v>20000</v>
      </c>
      <c r="N237" s="173">
        <v>0.0475</v>
      </c>
      <c r="O237" s="172">
        <v>1080</v>
      </c>
      <c r="P237" s="172">
        <v>1080</v>
      </c>
      <c r="Q237" s="179">
        <v>2850</v>
      </c>
      <c r="R237" s="181"/>
    </row>
    <row r="238" customHeight="1" spans="1:18">
      <c r="A238" s="12">
        <f>MAX($A$3:A237)+1</f>
        <v>158</v>
      </c>
      <c r="B238" s="172" t="s">
        <v>450</v>
      </c>
      <c r="C238" s="172" t="s">
        <v>482</v>
      </c>
      <c r="D238" s="172">
        <v>20000</v>
      </c>
      <c r="E238" s="172" t="s">
        <v>483</v>
      </c>
      <c r="F238" s="173">
        <v>0.0475</v>
      </c>
      <c r="G238" s="174">
        <v>44430</v>
      </c>
      <c r="H238" s="174">
        <v>43334</v>
      </c>
      <c r="I238" s="172" t="s">
        <v>53</v>
      </c>
      <c r="J238" s="172" t="s">
        <v>25</v>
      </c>
      <c r="K238" s="172" t="s">
        <v>459</v>
      </c>
      <c r="L238" s="174">
        <v>44430</v>
      </c>
      <c r="M238" s="172">
        <v>20000</v>
      </c>
      <c r="N238" s="173">
        <v>0.0475</v>
      </c>
      <c r="O238" s="172">
        <v>1080</v>
      </c>
      <c r="P238" s="172">
        <v>1080</v>
      </c>
      <c r="Q238" s="179">
        <v>2850</v>
      </c>
      <c r="R238" s="181"/>
    </row>
    <row r="239" customHeight="1" spans="1:18">
      <c r="A239" s="12"/>
      <c r="B239" s="172" t="s">
        <v>450</v>
      </c>
      <c r="C239" s="172" t="s">
        <v>484</v>
      </c>
      <c r="D239" s="172">
        <v>50000</v>
      </c>
      <c r="E239" s="172" t="s">
        <v>485</v>
      </c>
      <c r="F239" s="173">
        <v>0.0475</v>
      </c>
      <c r="G239" s="174">
        <v>44555</v>
      </c>
      <c r="H239" s="174">
        <v>43459</v>
      </c>
      <c r="I239" s="172" t="s">
        <v>53</v>
      </c>
      <c r="J239" s="172" t="s">
        <v>25</v>
      </c>
      <c r="K239" s="172" t="s">
        <v>486</v>
      </c>
      <c r="L239" s="174">
        <v>44438</v>
      </c>
      <c r="M239" s="172">
        <v>50000</v>
      </c>
      <c r="N239" s="173">
        <v>0.0475</v>
      </c>
      <c r="O239" s="172">
        <v>1080</v>
      </c>
      <c r="P239" s="172">
        <v>965</v>
      </c>
      <c r="Q239" s="179">
        <v>6366.32</v>
      </c>
      <c r="R239" s="181"/>
    </row>
    <row r="240" customHeight="1" spans="1:18">
      <c r="A240" s="12">
        <f>MAX($A$3:A239)+1</f>
        <v>159</v>
      </c>
      <c r="B240" s="172" t="s">
        <v>450</v>
      </c>
      <c r="C240" s="172" t="s">
        <v>487</v>
      </c>
      <c r="D240" s="172">
        <v>30000</v>
      </c>
      <c r="E240" s="172" t="s">
        <v>488</v>
      </c>
      <c r="F240" s="173">
        <v>0.0475</v>
      </c>
      <c r="G240" s="174">
        <v>44469</v>
      </c>
      <c r="H240" s="174">
        <v>43373</v>
      </c>
      <c r="I240" s="172" t="s">
        <v>53</v>
      </c>
      <c r="J240" s="172" t="s">
        <v>25</v>
      </c>
      <c r="K240" s="172" t="s">
        <v>489</v>
      </c>
      <c r="L240" s="174">
        <v>44469</v>
      </c>
      <c r="M240" s="172">
        <v>30000</v>
      </c>
      <c r="N240" s="173">
        <v>0.0475</v>
      </c>
      <c r="O240" s="172">
        <v>1080</v>
      </c>
      <c r="P240" s="172">
        <v>1080</v>
      </c>
      <c r="Q240" s="179">
        <v>4275</v>
      </c>
      <c r="R240" s="181"/>
    </row>
    <row r="241" customHeight="1" spans="1:18">
      <c r="A241" s="12"/>
      <c r="B241" s="172" t="s">
        <v>450</v>
      </c>
      <c r="C241" s="172" t="s">
        <v>490</v>
      </c>
      <c r="D241" s="172">
        <v>30000</v>
      </c>
      <c r="E241" s="172" t="s">
        <v>491</v>
      </c>
      <c r="F241" s="173">
        <v>0.0475</v>
      </c>
      <c r="G241" s="174">
        <v>44469</v>
      </c>
      <c r="H241" s="174">
        <v>43373</v>
      </c>
      <c r="I241" s="172" t="s">
        <v>53</v>
      </c>
      <c r="J241" s="172" t="s">
        <v>25</v>
      </c>
      <c r="K241" s="172" t="s">
        <v>492</v>
      </c>
      <c r="L241" s="174">
        <v>44469</v>
      </c>
      <c r="M241" s="172">
        <v>30000</v>
      </c>
      <c r="N241" s="173">
        <v>0.0475</v>
      </c>
      <c r="O241" s="172">
        <v>1080</v>
      </c>
      <c r="P241" s="172">
        <v>1080</v>
      </c>
      <c r="Q241" s="179">
        <v>4275</v>
      </c>
      <c r="R241" s="181"/>
    </row>
    <row r="242" customHeight="1" spans="1:18">
      <c r="A242" s="12">
        <f>MAX($A$3:A241)+1</f>
        <v>160</v>
      </c>
      <c r="B242" s="172" t="s">
        <v>450</v>
      </c>
      <c r="C242" s="172" t="s">
        <v>493</v>
      </c>
      <c r="D242" s="172">
        <v>10000</v>
      </c>
      <c r="E242" s="172" t="s">
        <v>494</v>
      </c>
      <c r="F242" s="173">
        <v>0.0435</v>
      </c>
      <c r="G242" s="174">
        <v>44468</v>
      </c>
      <c r="H242" s="174">
        <v>44103</v>
      </c>
      <c r="I242" s="172" t="s">
        <v>29</v>
      </c>
      <c r="J242" s="172" t="s">
        <v>25</v>
      </c>
      <c r="K242" s="172" t="s">
        <v>495</v>
      </c>
      <c r="L242" s="174">
        <v>44468</v>
      </c>
      <c r="M242" s="172">
        <v>10000</v>
      </c>
      <c r="N242" s="173">
        <v>0.0435</v>
      </c>
      <c r="O242" s="172">
        <v>360</v>
      </c>
      <c r="P242" s="172">
        <v>360</v>
      </c>
      <c r="Q242" s="179">
        <v>435</v>
      </c>
      <c r="R242" s="181"/>
    </row>
    <row r="243" customHeight="1" spans="1:18">
      <c r="A243" s="12"/>
      <c r="B243" s="172" t="s">
        <v>450</v>
      </c>
      <c r="C243" s="172" t="s">
        <v>496</v>
      </c>
      <c r="D243" s="172">
        <v>20000</v>
      </c>
      <c r="E243" s="172" t="s">
        <v>23</v>
      </c>
      <c r="F243" s="173">
        <v>0.0475</v>
      </c>
      <c r="G243" s="174">
        <v>44468</v>
      </c>
      <c r="H243" s="174">
        <v>43372</v>
      </c>
      <c r="I243" s="172" t="s">
        <v>53</v>
      </c>
      <c r="J243" s="172" t="s">
        <v>50</v>
      </c>
      <c r="K243" s="172" t="s">
        <v>497</v>
      </c>
      <c r="L243" s="174">
        <v>44468</v>
      </c>
      <c r="M243" s="172">
        <v>20000</v>
      </c>
      <c r="N243" s="173">
        <v>0.0475</v>
      </c>
      <c r="O243" s="172">
        <v>1080</v>
      </c>
      <c r="P243" s="172">
        <v>1080</v>
      </c>
      <c r="Q243" s="179">
        <v>2850</v>
      </c>
      <c r="R243" s="181"/>
    </row>
    <row r="244" customHeight="1" spans="1:18">
      <c r="A244" s="12">
        <f>MAX($A$3:A243)+1</f>
        <v>161</v>
      </c>
      <c r="B244" s="172" t="s">
        <v>450</v>
      </c>
      <c r="C244" s="172" t="s">
        <v>498</v>
      </c>
      <c r="D244" s="172">
        <v>25000</v>
      </c>
      <c r="E244" s="172" t="s">
        <v>23</v>
      </c>
      <c r="F244" s="173">
        <v>0.0475</v>
      </c>
      <c r="G244" s="174">
        <v>44468</v>
      </c>
      <c r="H244" s="174">
        <v>43372</v>
      </c>
      <c r="I244" s="172" t="s">
        <v>53</v>
      </c>
      <c r="J244" s="172" t="s">
        <v>50</v>
      </c>
      <c r="K244" s="172" t="s">
        <v>499</v>
      </c>
      <c r="L244" s="174">
        <v>44468</v>
      </c>
      <c r="M244" s="172">
        <v>25000</v>
      </c>
      <c r="N244" s="173">
        <v>0.0475</v>
      </c>
      <c r="O244" s="172">
        <v>1080</v>
      </c>
      <c r="P244" s="172">
        <v>1080</v>
      </c>
      <c r="Q244" s="179">
        <v>3562.5</v>
      </c>
      <c r="R244" s="181"/>
    </row>
    <row r="245" customHeight="1" spans="1:18">
      <c r="A245" s="12"/>
      <c r="B245" s="172" t="s">
        <v>450</v>
      </c>
      <c r="C245" s="172" t="s">
        <v>500</v>
      </c>
      <c r="D245" s="172">
        <v>20000</v>
      </c>
      <c r="E245" s="172" t="s">
        <v>501</v>
      </c>
      <c r="F245" s="173">
        <v>0.0475</v>
      </c>
      <c r="G245" s="174">
        <v>44468</v>
      </c>
      <c r="H245" s="174">
        <v>43372</v>
      </c>
      <c r="I245" s="172" t="s">
        <v>53</v>
      </c>
      <c r="J245" s="172" t="s">
        <v>50</v>
      </c>
      <c r="K245" s="172" t="s">
        <v>502</v>
      </c>
      <c r="L245" s="174">
        <v>44468</v>
      </c>
      <c r="M245" s="172">
        <v>20000</v>
      </c>
      <c r="N245" s="173">
        <v>0.0475</v>
      </c>
      <c r="O245" s="172">
        <v>1080</v>
      </c>
      <c r="P245" s="172">
        <v>1080</v>
      </c>
      <c r="Q245" s="179">
        <v>2850</v>
      </c>
      <c r="R245" s="181"/>
    </row>
    <row r="246" customHeight="1" spans="1:18">
      <c r="A246" s="12">
        <f>MAX($A$3:A245)+1</f>
        <v>162</v>
      </c>
      <c r="B246" s="172" t="s">
        <v>450</v>
      </c>
      <c r="C246" s="172" t="s">
        <v>503</v>
      </c>
      <c r="D246" s="172">
        <v>10000</v>
      </c>
      <c r="E246" s="172" t="s">
        <v>504</v>
      </c>
      <c r="F246" s="173">
        <v>0.0475</v>
      </c>
      <c r="G246" s="174">
        <v>44468</v>
      </c>
      <c r="H246" s="174">
        <v>43372</v>
      </c>
      <c r="I246" s="172" t="s">
        <v>53</v>
      </c>
      <c r="J246" s="172" t="s">
        <v>50</v>
      </c>
      <c r="K246" s="172" t="s">
        <v>505</v>
      </c>
      <c r="L246" s="174">
        <v>44468</v>
      </c>
      <c r="M246" s="172">
        <v>10000</v>
      </c>
      <c r="N246" s="173">
        <v>0.0475</v>
      </c>
      <c r="O246" s="172">
        <v>1080</v>
      </c>
      <c r="P246" s="172">
        <v>1080</v>
      </c>
      <c r="Q246" s="179">
        <v>1425</v>
      </c>
      <c r="R246" s="181"/>
    </row>
    <row r="247" customHeight="1" spans="1:18">
      <c r="A247" s="12"/>
      <c r="B247" s="172" t="s">
        <v>450</v>
      </c>
      <c r="C247" s="172" t="s">
        <v>506</v>
      </c>
      <c r="D247" s="172">
        <v>20000</v>
      </c>
      <c r="E247" s="172" t="s">
        <v>149</v>
      </c>
      <c r="F247" s="173">
        <v>0.0475</v>
      </c>
      <c r="G247" s="174">
        <v>44468</v>
      </c>
      <c r="H247" s="174">
        <v>43372</v>
      </c>
      <c r="I247" s="172" t="s">
        <v>53</v>
      </c>
      <c r="J247" s="172" t="s">
        <v>25</v>
      </c>
      <c r="K247" s="172" t="s">
        <v>507</v>
      </c>
      <c r="L247" s="174">
        <v>44468</v>
      </c>
      <c r="M247" s="172">
        <v>20000</v>
      </c>
      <c r="N247" s="173">
        <v>0.0475</v>
      </c>
      <c r="O247" s="172">
        <v>1080</v>
      </c>
      <c r="P247" s="172">
        <v>1080</v>
      </c>
      <c r="Q247" s="179">
        <v>2850</v>
      </c>
      <c r="R247" s="181"/>
    </row>
    <row r="248" customHeight="1" spans="1:18">
      <c r="A248" s="12">
        <f>MAX($A$3:A247)+1</f>
        <v>163</v>
      </c>
      <c r="B248" s="172" t="s">
        <v>450</v>
      </c>
      <c r="C248" s="172" t="s">
        <v>508</v>
      </c>
      <c r="D248" s="172">
        <v>20000</v>
      </c>
      <c r="E248" s="172" t="s">
        <v>509</v>
      </c>
      <c r="F248" s="173">
        <v>0.0475</v>
      </c>
      <c r="G248" s="174">
        <v>44468</v>
      </c>
      <c r="H248" s="174">
        <v>43372</v>
      </c>
      <c r="I248" s="172" t="s">
        <v>53</v>
      </c>
      <c r="J248" s="172" t="s">
        <v>25</v>
      </c>
      <c r="K248" s="172" t="s">
        <v>510</v>
      </c>
      <c r="L248" s="174">
        <v>44468</v>
      </c>
      <c r="M248" s="172">
        <v>20000</v>
      </c>
      <c r="N248" s="173">
        <v>0.0475</v>
      </c>
      <c r="O248" s="172">
        <v>1080</v>
      </c>
      <c r="P248" s="172">
        <v>1080</v>
      </c>
      <c r="Q248" s="179">
        <v>2850</v>
      </c>
      <c r="R248" s="181"/>
    </row>
    <row r="249" customHeight="1" spans="1:18">
      <c r="A249" s="12"/>
      <c r="B249" s="172" t="s">
        <v>450</v>
      </c>
      <c r="C249" s="172" t="s">
        <v>511</v>
      </c>
      <c r="D249" s="172">
        <v>20000</v>
      </c>
      <c r="E249" s="172" t="s">
        <v>509</v>
      </c>
      <c r="F249" s="173">
        <v>0.0475</v>
      </c>
      <c r="G249" s="174">
        <v>44468</v>
      </c>
      <c r="H249" s="174">
        <v>43372</v>
      </c>
      <c r="I249" s="172" t="s">
        <v>53</v>
      </c>
      <c r="J249" s="172" t="s">
        <v>25</v>
      </c>
      <c r="K249" s="172" t="s">
        <v>512</v>
      </c>
      <c r="L249" s="174">
        <v>44468</v>
      </c>
      <c r="M249" s="172">
        <v>20000</v>
      </c>
      <c r="N249" s="173">
        <v>0.0475</v>
      </c>
      <c r="O249" s="172">
        <v>1080</v>
      </c>
      <c r="P249" s="172">
        <v>1080</v>
      </c>
      <c r="Q249" s="179">
        <v>2850</v>
      </c>
      <c r="R249" s="181"/>
    </row>
    <row r="250" customHeight="1" spans="1:18">
      <c r="A250" s="12">
        <f>MAX($A$3:A249)+1</f>
        <v>164</v>
      </c>
      <c r="B250" s="172" t="s">
        <v>450</v>
      </c>
      <c r="C250" s="172" t="s">
        <v>408</v>
      </c>
      <c r="D250" s="172">
        <v>15000</v>
      </c>
      <c r="E250" s="172" t="s">
        <v>23</v>
      </c>
      <c r="F250" s="173">
        <v>0.0475</v>
      </c>
      <c r="G250" s="174">
        <v>44468</v>
      </c>
      <c r="H250" s="174">
        <v>43372</v>
      </c>
      <c r="I250" s="172" t="s">
        <v>53</v>
      </c>
      <c r="J250" s="172" t="s">
        <v>25</v>
      </c>
      <c r="K250" s="172" t="s">
        <v>497</v>
      </c>
      <c r="L250" s="174">
        <v>44468</v>
      </c>
      <c r="M250" s="172">
        <v>15000</v>
      </c>
      <c r="N250" s="173">
        <v>0.0475</v>
      </c>
      <c r="O250" s="172">
        <v>1080</v>
      </c>
      <c r="P250" s="172">
        <v>1080</v>
      </c>
      <c r="Q250" s="179">
        <v>2137.5</v>
      </c>
      <c r="R250" s="181"/>
    </row>
    <row r="251" customHeight="1" spans="1:18">
      <c r="A251" s="12"/>
      <c r="B251" s="172" t="s">
        <v>450</v>
      </c>
      <c r="C251" s="172" t="s">
        <v>513</v>
      </c>
      <c r="D251" s="172">
        <v>30000</v>
      </c>
      <c r="E251" s="172" t="s">
        <v>514</v>
      </c>
      <c r="F251" s="173">
        <v>0.0475</v>
      </c>
      <c r="G251" s="174">
        <v>44468</v>
      </c>
      <c r="H251" s="174">
        <v>43372</v>
      </c>
      <c r="I251" s="172" t="s">
        <v>53</v>
      </c>
      <c r="J251" s="172" t="s">
        <v>25</v>
      </c>
      <c r="K251" s="172" t="s">
        <v>515</v>
      </c>
      <c r="L251" s="174">
        <v>44468</v>
      </c>
      <c r="M251" s="172">
        <v>30000</v>
      </c>
      <c r="N251" s="173">
        <v>0.0475</v>
      </c>
      <c r="O251" s="172">
        <v>1080</v>
      </c>
      <c r="P251" s="172">
        <v>1080</v>
      </c>
      <c r="Q251" s="179">
        <v>4275</v>
      </c>
      <c r="R251" s="181"/>
    </row>
    <row r="252" customHeight="1" spans="1:18">
      <c r="A252" s="12">
        <f>MAX($A$3:A251)+1</f>
        <v>165</v>
      </c>
      <c r="B252" s="172" t="s">
        <v>450</v>
      </c>
      <c r="C252" s="172" t="s">
        <v>516</v>
      </c>
      <c r="D252" s="172">
        <v>43000</v>
      </c>
      <c r="E252" s="172" t="s">
        <v>517</v>
      </c>
      <c r="F252" s="173">
        <v>0.0475</v>
      </c>
      <c r="G252" s="174">
        <v>45156</v>
      </c>
      <c r="H252" s="174">
        <v>44061</v>
      </c>
      <c r="I252" s="172" t="s">
        <v>53</v>
      </c>
      <c r="J252" s="172" t="s">
        <v>25</v>
      </c>
      <c r="K252" s="172" t="s">
        <v>518</v>
      </c>
      <c r="L252" s="174">
        <v>44467</v>
      </c>
      <c r="M252" s="172">
        <v>43000</v>
      </c>
      <c r="N252" s="173">
        <v>0.0475</v>
      </c>
      <c r="O252" s="172">
        <v>1080</v>
      </c>
      <c r="P252" s="172">
        <v>400</v>
      </c>
      <c r="Q252" s="179">
        <v>2269.44444444444</v>
      </c>
      <c r="R252" s="181"/>
    </row>
    <row r="253" customHeight="1" spans="1:18">
      <c r="A253" s="12"/>
      <c r="B253" s="172" t="s">
        <v>450</v>
      </c>
      <c r="C253" s="172" t="s">
        <v>519</v>
      </c>
      <c r="D253" s="172">
        <v>15000</v>
      </c>
      <c r="E253" s="172" t="s">
        <v>520</v>
      </c>
      <c r="F253" s="173">
        <v>0.0475</v>
      </c>
      <c r="G253" s="174">
        <v>44467</v>
      </c>
      <c r="H253" s="174">
        <v>43371</v>
      </c>
      <c r="I253" s="172" t="s">
        <v>53</v>
      </c>
      <c r="J253" s="172" t="s">
        <v>25</v>
      </c>
      <c r="K253" s="172" t="s">
        <v>521</v>
      </c>
      <c r="L253" s="174">
        <v>44467</v>
      </c>
      <c r="M253" s="172">
        <v>15000</v>
      </c>
      <c r="N253" s="173">
        <v>0.0475</v>
      </c>
      <c r="O253" s="172">
        <v>1080</v>
      </c>
      <c r="P253" s="172">
        <v>1080</v>
      </c>
      <c r="Q253" s="179">
        <v>2137.5</v>
      </c>
      <c r="R253" s="181"/>
    </row>
    <row r="254" customHeight="1" spans="1:18">
      <c r="A254" s="12">
        <f>MAX($A$3:A253)+1</f>
        <v>166</v>
      </c>
      <c r="B254" s="172" t="s">
        <v>450</v>
      </c>
      <c r="C254" s="172" t="s">
        <v>522</v>
      </c>
      <c r="D254" s="172">
        <v>30000</v>
      </c>
      <c r="E254" s="172" t="s">
        <v>517</v>
      </c>
      <c r="F254" s="173">
        <v>0.0475</v>
      </c>
      <c r="G254" s="174">
        <v>44467</v>
      </c>
      <c r="H254" s="174">
        <v>43371</v>
      </c>
      <c r="I254" s="172" t="s">
        <v>53</v>
      </c>
      <c r="J254" s="172" t="s">
        <v>25</v>
      </c>
      <c r="K254" s="172" t="s">
        <v>523</v>
      </c>
      <c r="L254" s="174">
        <v>44467</v>
      </c>
      <c r="M254" s="172">
        <v>30000</v>
      </c>
      <c r="N254" s="173">
        <v>0.0475</v>
      </c>
      <c r="O254" s="172">
        <v>1080</v>
      </c>
      <c r="P254" s="172">
        <v>1080</v>
      </c>
      <c r="Q254" s="179">
        <v>4275</v>
      </c>
      <c r="R254" s="181"/>
    </row>
    <row r="255" customHeight="1" spans="1:18">
      <c r="A255" s="12"/>
      <c r="B255" s="172" t="s">
        <v>450</v>
      </c>
      <c r="C255" s="172" t="s">
        <v>524</v>
      </c>
      <c r="D255" s="172">
        <v>15000</v>
      </c>
      <c r="E255" s="172" t="s">
        <v>23</v>
      </c>
      <c r="F255" s="173">
        <v>0.0475</v>
      </c>
      <c r="G255" s="174">
        <v>44488</v>
      </c>
      <c r="H255" s="174">
        <v>43392</v>
      </c>
      <c r="I255" s="172" t="s">
        <v>53</v>
      </c>
      <c r="J255" s="172" t="s">
        <v>25</v>
      </c>
      <c r="K255" s="172" t="s">
        <v>459</v>
      </c>
      <c r="L255" s="174">
        <v>44461</v>
      </c>
      <c r="M255" s="172">
        <v>15000</v>
      </c>
      <c r="N255" s="173">
        <v>0.0475</v>
      </c>
      <c r="O255" s="172">
        <v>1080</v>
      </c>
      <c r="P255" s="172">
        <v>1053</v>
      </c>
      <c r="Q255" s="179">
        <v>2084.0625</v>
      </c>
      <c r="R255" s="181"/>
    </row>
    <row r="256" customHeight="1" spans="1:18">
      <c r="A256" s="12">
        <f>MAX($A$3:A255)+1</f>
        <v>167</v>
      </c>
      <c r="B256" s="172" t="s">
        <v>450</v>
      </c>
      <c r="C256" s="172" t="s">
        <v>525</v>
      </c>
      <c r="D256" s="172">
        <v>5000</v>
      </c>
      <c r="E256" s="172" t="s">
        <v>149</v>
      </c>
      <c r="F256" s="173">
        <v>0.0475</v>
      </c>
      <c r="G256" s="174">
        <v>45198</v>
      </c>
      <c r="H256" s="174">
        <v>44103</v>
      </c>
      <c r="I256" s="172" t="s">
        <v>53</v>
      </c>
      <c r="J256" s="172" t="s">
        <v>25</v>
      </c>
      <c r="K256" s="172" t="s">
        <v>526</v>
      </c>
      <c r="L256" s="174">
        <v>44455</v>
      </c>
      <c r="M256" s="172">
        <v>5000</v>
      </c>
      <c r="N256" s="173">
        <v>0.0475</v>
      </c>
      <c r="O256" s="172">
        <v>1080</v>
      </c>
      <c r="P256" s="172">
        <v>347</v>
      </c>
      <c r="Q256" s="179">
        <v>228.923611111111</v>
      </c>
      <c r="R256" s="181"/>
    </row>
    <row r="257" customHeight="1" spans="1:18">
      <c r="A257" s="12"/>
      <c r="B257" s="172" t="s">
        <v>450</v>
      </c>
      <c r="C257" s="172" t="s">
        <v>527</v>
      </c>
      <c r="D257" s="172">
        <v>20000</v>
      </c>
      <c r="E257" s="172" t="s">
        <v>23</v>
      </c>
      <c r="F257" s="173">
        <v>0.0475</v>
      </c>
      <c r="G257" s="174">
        <v>44498</v>
      </c>
      <c r="H257" s="174">
        <v>43402</v>
      </c>
      <c r="I257" s="172" t="s">
        <v>53</v>
      </c>
      <c r="J257" s="172" t="s">
        <v>25</v>
      </c>
      <c r="K257" s="172" t="s">
        <v>528</v>
      </c>
      <c r="L257" s="174">
        <v>44452</v>
      </c>
      <c r="M257" s="172">
        <v>20000</v>
      </c>
      <c r="N257" s="173">
        <v>0.0475</v>
      </c>
      <c r="O257" s="172">
        <v>1080</v>
      </c>
      <c r="P257" s="172">
        <v>1034</v>
      </c>
      <c r="Q257" s="179">
        <v>2728.61111111111</v>
      </c>
      <c r="R257" s="181"/>
    </row>
    <row r="258" customHeight="1" spans="1:18">
      <c r="A258" s="12">
        <f>MAX($A$3:A257)+1</f>
        <v>168</v>
      </c>
      <c r="B258" s="172" t="s">
        <v>450</v>
      </c>
      <c r="C258" s="172" t="s">
        <v>529</v>
      </c>
      <c r="D258" s="172">
        <v>10000</v>
      </c>
      <c r="E258" s="172" t="s">
        <v>530</v>
      </c>
      <c r="F258" s="173">
        <v>0.0475</v>
      </c>
      <c r="G258" s="174">
        <v>44498</v>
      </c>
      <c r="H258" s="174">
        <v>43402</v>
      </c>
      <c r="I258" s="172" t="s">
        <v>53</v>
      </c>
      <c r="J258" s="172" t="s">
        <v>25</v>
      </c>
      <c r="K258" s="172" t="s">
        <v>528</v>
      </c>
      <c r="L258" s="174">
        <v>44452</v>
      </c>
      <c r="M258" s="172">
        <v>10000</v>
      </c>
      <c r="N258" s="173">
        <v>0.0475</v>
      </c>
      <c r="O258" s="172">
        <v>1080</v>
      </c>
      <c r="P258" s="172">
        <v>1034</v>
      </c>
      <c r="Q258" s="179">
        <v>1364.30555555556</v>
      </c>
      <c r="R258" s="181"/>
    </row>
    <row r="259" customHeight="1" spans="1:18">
      <c r="A259" s="12"/>
      <c r="B259" s="172" t="s">
        <v>450</v>
      </c>
      <c r="C259" s="172" t="s">
        <v>531</v>
      </c>
      <c r="D259" s="172">
        <v>30000</v>
      </c>
      <c r="E259" s="172" t="s">
        <v>520</v>
      </c>
      <c r="F259" s="173">
        <v>0.0475</v>
      </c>
      <c r="G259" s="174">
        <v>44469</v>
      </c>
      <c r="H259" s="174">
        <v>43373</v>
      </c>
      <c r="I259" s="172" t="s">
        <v>53</v>
      </c>
      <c r="J259" s="172" t="s">
        <v>25</v>
      </c>
      <c r="K259" s="172" t="s">
        <v>532</v>
      </c>
      <c r="L259" s="174">
        <v>44452</v>
      </c>
      <c r="M259" s="172">
        <v>30000</v>
      </c>
      <c r="N259" s="173">
        <v>0.0475</v>
      </c>
      <c r="O259" s="172">
        <v>1080</v>
      </c>
      <c r="P259" s="172">
        <v>1063</v>
      </c>
      <c r="Q259" s="179">
        <v>4207.70833333333</v>
      </c>
      <c r="R259" s="181"/>
    </row>
    <row r="260" customHeight="1" spans="1:18">
      <c r="A260" s="12">
        <f>MAX($A$3:A259)+1</f>
        <v>169</v>
      </c>
      <c r="B260" s="172" t="s">
        <v>450</v>
      </c>
      <c r="C260" s="172" t="s">
        <v>533</v>
      </c>
      <c r="D260" s="172">
        <v>30000</v>
      </c>
      <c r="E260" s="172" t="s">
        <v>534</v>
      </c>
      <c r="F260" s="173">
        <v>0.0475</v>
      </c>
      <c r="G260" s="174">
        <v>44452</v>
      </c>
      <c r="H260" s="174">
        <v>43356</v>
      </c>
      <c r="I260" s="172" t="s">
        <v>53</v>
      </c>
      <c r="J260" s="172" t="s">
        <v>50</v>
      </c>
      <c r="K260" s="172" t="s">
        <v>535</v>
      </c>
      <c r="L260" s="174">
        <v>44452</v>
      </c>
      <c r="M260" s="172">
        <v>30000</v>
      </c>
      <c r="N260" s="173">
        <v>0.0475</v>
      </c>
      <c r="O260" s="172">
        <v>1080</v>
      </c>
      <c r="P260" s="172">
        <v>1080</v>
      </c>
      <c r="Q260" s="179">
        <v>4275</v>
      </c>
      <c r="R260" s="181"/>
    </row>
    <row r="261" customHeight="1" spans="1:18">
      <c r="A261" s="12"/>
      <c r="B261" s="172" t="s">
        <v>450</v>
      </c>
      <c r="C261" s="172" t="s">
        <v>536</v>
      </c>
      <c r="D261" s="172">
        <v>30000</v>
      </c>
      <c r="E261" s="172" t="s">
        <v>537</v>
      </c>
      <c r="F261" s="173">
        <v>0.0475</v>
      </c>
      <c r="G261" s="174">
        <v>44469</v>
      </c>
      <c r="H261" s="174">
        <v>43373</v>
      </c>
      <c r="I261" s="172" t="s">
        <v>53</v>
      </c>
      <c r="J261" s="172" t="s">
        <v>50</v>
      </c>
      <c r="K261" s="172" t="s">
        <v>538</v>
      </c>
      <c r="L261" s="174">
        <v>44449</v>
      </c>
      <c r="M261" s="172">
        <v>30000</v>
      </c>
      <c r="N261" s="173">
        <v>0.0475</v>
      </c>
      <c r="O261" s="172">
        <v>1080</v>
      </c>
      <c r="P261" s="172">
        <v>1060</v>
      </c>
      <c r="Q261" s="179">
        <v>4195.83333333333</v>
      </c>
      <c r="R261" s="181"/>
    </row>
    <row r="262" customHeight="1" spans="1:18">
      <c r="A262" s="12">
        <f>MAX($A$3:A261)+1</f>
        <v>170</v>
      </c>
      <c r="B262" s="172" t="s">
        <v>450</v>
      </c>
      <c r="C262" s="172" t="s">
        <v>539</v>
      </c>
      <c r="D262" s="172">
        <v>10000</v>
      </c>
      <c r="E262" s="172" t="s">
        <v>540</v>
      </c>
      <c r="F262" s="173">
        <v>0.0475</v>
      </c>
      <c r="G262" s="174">
        <v>44401</v>
      </c>
      <c r="H262" s="174">
        <v>43305</v>
      </c>
      <c r="I262" s="172" t="s">
        <v>53</v>
      </c>
      <c r="J262" s="172" t="s">
        <v>25</v>
      </c>
      <c r="K262" s="172" t="s">
        <v>541</v>
      </c>
      <c r="L262" s="174">
        <v>44449</v>
      </c>
      <c r="M262" s="172">
        <v>10000</v>
      </c>
      <c r="N262" s="173">
        <v>0.0475</v>
      </c>
      <c r="O262" s="172">
        <v>1080</v>
      </c>
      <c r="P262" s="172">
        <v>1126</v>
      </c>
      <c r="Q262" s="179">
        <v>1485.69444444444</v>
      </c>
      <c r="R262" s="181"/>
    </row>
    <row r="263" customHeight="1" spans="1:18">
      <c r="A263" s="12"/>
      <c r="B263" s="172" t="s">
        <v>450</v>
      </c>
      <c r="C263" s="172" t="s">
        <v>542</v>
      </c>
      <c r="D263" s="172">
        <v>30000</v>
      </c>
      <c r="E263" s="172" t="s">
        <v>23</v>
      </c>
      <c r="F263" s="173">
        <v>0.0475</v>
      </c>
      <c r="G263" s="174">
        <v>44512</v>
      </c>
      <c r="H263" s="174">
        <v>43416</v>
      </c>
      <c r="I263" s="172" t="s">
        <v>53</v>
      </c>
      <c r="J263" s="172" t="s">
        <v>25</v>
      </c>
      <c r="K263" s="172" t="s">
        <v>543</v>
      </c>
      <c r="L263" s="174">
        <v>44447</v>
      </c>
      <c r="M263" s="172">
        <v>30000</v>
      </c>
      <c r="N263" s="173">
        <v>0.0475</v>
      </c>
      <c r="O263" s="172">
        <v>1080</v>
      </c>
      <c r="P263" s="172">
        <v>1016</v>
      </c>
      <c r="Q263" s="179">
        <v>4021.66666666667</v>
      </c>
      <c r="R263" s="181"/>
    </row>
    <row r="264" customHeight="1" spans="17:17">
      <c r="Q264" s="3">
        <f>SUM(Q4:Q263)</f>
        <v>272839.37</v>
      </c>
    </row>
  </sheetData>
  <sheetProtection formatRows="0" autoFilter="0" pivotTables="0"/>
  <mergeCells count="310">
    <mergeCell ref="A1:R1"/>
    <mergeCell ref="A2:E2"/>
    <mergeCell ref="I2:J2"/>
    <mergeCell ref="O2:Q2"/>
    <mergeCell ref="A86:A87"/>
    <mergeCell ref="A130:A136"/>
    <mergeCell ref="A137:A145"/>
    <mergeCell ref="A146:A147"/>
    <mergeCell ref="A148:A149"/>
    <mergeCell ref="A150:A155"/>
    <mergeCell ref="A156:A157"/>
    <mergeCell ref="A158:A173"/>
    <mergeCell ref="A174:A175"/>
    <mergeCell ref="A176:A177"/>
    <mergeCell ref="A178:A180"/>
    <mergeCell ref="A181:A182"/>
    <mergeCell ref="A183:A185"/>
    <mergeCell ref="A186:A187"/>
    <mergeCell ref="A188:A189"/>
    <mergeCell ref="A190:A192"/>
    <mergeCell ref="A193:A195"/>
    <mergeCell ref="A196:A197"/>
    <mergeCell ref="A198:A199"/>
    <mergeCell ref="A200:A201"/>
    <mergeCell ref="A202:A203"/>
    <mergeCell ref="A204:A209"/>
    <mergeCell ref="A211:A216"/>
    <mergeCell ref="A217:A221"/>
    <mergeCell ref="A222:A223"/>
    <mergeCell ref="A224:A225"/>
    <mergeCell ref="A226:A227"/>
    <mergeCell ref="A228:A229"/>
    <mergeCell ref="A230:A231"/>
    <mergeCell ref="A232:A233"/>
    <mergeCell ref="A234:A235"/>
    <mergeCell ref="A236:A237"/>
    <mergeCell ref="A238:A239"/>
    <mergeCell ref="A240:A241"/>
    <mergeCell ref="A242:A243"/>
    <mergeCell ref="A244:A245"/>
    <mergeCell ref="A246:A247"/>
    <mergeCell ref="A248:A249"/>
    <mergeCell ref="A250:A251"/>
    <mergeCell ref="A252:A253"/>
    <mergeCell ref="A254:A255"/>
    <mergeCell ref="A256:A257"/>
    <mergeCell ref="A258:A259"/>
    <mergeCell ref="A260:A261"/>
    <mergeCell ref="A262:A263"/>
    <mergeCell ref="B86:B87"/>
    <mergeCell ref="B130:B136"/>
    <mergeCell ref="B137:B145"/>
    <mergeCell ref="B146:B147"/>
    <mergeCell ref="B148:B149"/>
    <mergeCell ref="B150:B155"/>
    <mergeCell ref="B156:B157"/>
    <mergeCell ref="B158:B173"/>
    <mergeCell ref="B174:B175"/>
    <mergeCell ref="B176:B177"/>
    <mergeCell ref="B178:B180"/>
    <mergeCell ref="B181:B182"/>
    <mergeCell ref="B183:B185"/>
    <mergeCell ref="B186:B187"/>
    <mergeCell ref="B188:B189"/>
    <mergeCell ref="B190:B192"/>
    <mergeCell ref="B193:B195"/>
    <mergeCell ref="B196:B197"/>
    <mergeCell ref="B198:B199"/>
    <mergeCell ref="B200:B201"/>
    <mergeCell ref="B202:B203"/>
    <mergeCell ref="B204:B209"/>
    <mergeCell ref="B211:B216"/>
    <mergeCell ref="B217:B221"/>
    <mergeCell ref="B222:B223"/>
    <mergeCell ref="B224:B225"/>
    <mergeCell ref="C86:C87"/>
    <mergeCell ref="C130:C136"/>
    <mergeCell ref="C137:C145"/>
    <mergeCell ref="C146:C147"/>
    <mergeCell ref="C148:C149"/>
    <mergeCell ref="C150:C155"/>
    <mergeCell ref="C156:C157"/>
    <mergeCell ref="C158:C173"/>
    <mergeCell ref="C174:C175"/>
    <mergeCell ref="C176:C177"/>
    <mergeCell ref="C178:C180"/>
    <mergeCell ref="C181:C182"/>
    <mergeCell ref="C183:C185"/>
    <mergeCell ref="C186:C187"/>
    <mergeCell ref="C188:C189"/>
    <mergeCell ref="C190:C192"/>
    <mergeCell ref="C193:C195"/>
    <mergeCell ref="C196:C197"/>
    <mergeCell ref="C198:C199"/>
    <mergeCell ref="C200:C201"/>
    <mergeCell ref="C202:C203"/>
    <mergeCell ref="C204:C209"/>
    <mergeCell ref="C211:C216"/>
    <mergeCell ref="C217:C221"/>
    <mergeCell ref="C222:C223"/>
    <mergeCell ref="C224:C225"/>
    <mergeCell ref="D86:D87"/>
    <mergeCell ref="D130:D136"/>
    <mergeCell ref="D137:D145"/>
    <mergeCell ref="D146:D147"/>
    <mergeCell ref="D148:D149"/>
    <mergeCell ref="D150:D155"/>
    <mergeCell ref="D156:D157"/>
    <mergeCell ref="D158:D173"/>
    <mergeCell ref="D174:D175"/>
    <mergeCell ref="D176:D177"/>
    <mergeCell ref="D178:D180"/>
    <mergeCell ref="D181:D182"/>
    <mergeCell ref="D183:D185"/>
    <mergeCell ref="D186:D187"/>
    <mergeCell ref="D188:D189"/>
    <mergeCell ref="D190:D192"/>
    <mergeCell ref="D193:D195"/>
    <mergeCell ref="D196:D197"/>
    <mergeCell ref="D198:D199"/>
    <mergeCell ref="D200:D201"/>
    <mergeCell ref="D202:D203"/>
    <mergeCell ref="D204:D209"/>
    <mergeCell ref="D211:D216"/>
    <mergeCell ref="D217:D221"/>
    <mergeCell ref="D222:D223"/>
    <mergeCell ref="D224:D225"/>
    <mergeCell ref="E86:E87"/>
    <mergeCell ref="E130:E136"/>
    <mergeCell ref="E137:E145"/>
    <mergeCell ref="E146:E147"/>
    <mergeCell ref="E148:E149"/>
    <mergeCell ref="E150:E155"/>
    <mergeCell ref="E156:E157"/>
    <mergeCell ref="E158:E173"/>
    <mergeCell ref="E174:E175"/>
    <mergeCell ref="E176:E177"/>
    <mergeCell ref="E178:E180"/>
    <mergeCell ref="E181:E182"/>
    <mergeCell ref="E183:E185"/>
    <mergeCell ref="E186:E187"/>
    <mergeCell ref="E188:E189"/>
    <mergeCell ref="E190:E192"/>
    <mergeCell ref="E193:E195"/>
    <mergeCell ref="E196:E197"/>
    <mergeCell ref="E198:E199"/>
    <mergeCell ref="E200:E201"/>
    <mergeCell ref="E202:E203"/>
    <mergeCell ref="E204:E209"/>
    <mergeCell ref="E211:E216"/>
    <mergeCell ref="E217:E221"/>
    <mergeCell ref="E222:E223"/>
    <mergeCell ref="E224:E225"/>
    <mergeCell ref="F86:F87"/>
    <mergeCell ref="F130:F136"/>
    <mergeCell ref="F137:F145"/>
    <mergeCell ref="F146:F147"/>
    <mergeCell ref="F148:F149"/>
    <mergeCell ref="F150:F155"/>
    <mergeCell ref="F156:F157"/>
    <mergeCell ref="F158:F173"/>
    <mergeCell ref="F174:F175"/>
    <mergeCell ref="F176:F177"/>
    <mergeCell ref="F178:F180"/>
    <mergeCell ref="F181:F182"/>
    <mergeCell ref="F183:F185"/>
    <mergeCell ref="F186:F187"/>
    <mergeCell ref="F188:F189"/>
    <mergeCell ref="F190:F192"/>
    <mergeCell ref="F193:F195"/>
    <mergeCell ref="F196:F197"/>
    <mergeCell ref="F198:F199"/>
    <mergeCell ref="F200:F201"/>
    <mergeCell ref="F202:F203"/>
    <mergeCell ref="F204:F209"/>
    <mergeCell ref="F211:F216"/>
    <mergeCell ref="F217:F221"/>
    <mergeCell ref="F222:F223"/>
    <mergeCell ref="F224:F225"/>
    <mergeCell ref="G86:G87"/>
    <mergeCell ref="G130:G136"/>
    <mergeCell ref="G137:G145"/>
    <mergeCell ref="G146:G147"/>
    <mergeCell ref="G148:G149"/>
    <mergeCell ref="G150:G155"/>
    <mergeCell ref="G156:G157"/>
    <mergeCell ref="G158:G173"/>
    <mergeCell ref="G174:G175"/>
    <mergeCell ref="G176:G177"/>
    <mergeCell ref="G178:G180"/>
    <mergeCell ref="G181:G182"/>
    <mergeCell ref="G183:G185"/>
    <mergeCell ref="G186:G187"/>
    <mergeCell ref="G188:G189"/>
    <mergeCell ref="G190:G192"/>
    <mergeCell ref="G193:G195"/>
    <mergeCell ref="G196:G197"/>
    <mergeCell ref="G198:G199"/>
    <mergeCell ref="G200:G201"/>
    <mergeCell ref="G202:G203"/>
    <mergeCell ref="G204:G209"/>
    <mergeCell ref="G211:G216"/>
    <mergeCell ref="G217:G221"/>
    <mergeCell ref="G222:G223"/>
    <mergeCell ref="G224:G225"/>
    <mergeCell ref="I86:I87"/>
    <mergeCell ref="I130:I136"/>
    <mergeCell ref="I137:I145"/>
    <mergeCell ref="I146:I147"/>
    <mergeCell ref="I148:I149"/>
    <mergeCell ref="I150:I155"/>
    <mergeCell ref="I156:I157"/>
    <mergeCell ref="I158:I173"/>
    <mergeCell ref="I174:I175"/>
    <mergeCell ref="I176:I177"/>
    <mergeCell ref="I178:I180"/>
    <mergeCell ref="I181:I182"/>
    <mergeCell ref="I183:I185"/>
    <mergeCell ref="I186:I187"/>
    <mergeCell ref="I188:I189"/>
    <mergeCell ref="I190:I192"/>
    <mergeCell ref="I193:I195"/>
    <mergeCell ref="I196:I197"/>
    <mergeCell ref="I198:I199"/>
    <mergeCell ref="I200:I201"/>
    <mergeCell ref="I202:I203"/>
    <mergeCell ref="I204:I209"/>
    <mergeCell ref="I211:I216"/>
    <mergeCell ref="I217:I221"/>
    <mergeCell ref="I222:I223"/>
    <mergeCell ref="I224:I225"/>
    <mergeCell ref="J86:J87"/>
    <mergeCell ref="J130:J136"/>
    <mergeCell ref="J137:J145"/>
    <mergeCell ref="J146:J147"/>
    <mergeCell ref="J148:J149"/>
    <mergeCell ref="J150:J155"/>
    <mergeCell ref="J156:J157"/>
    <mergeCell ref="J158:J173"/>
    <mergeCell ref="J174:J175"/>
    <mergeCell ref="J176:J177"/>
    <mergeCell ref="J178:J180"/>
    <mergeCell ref="J181:J182"/>
    <mergeCell ref="J183:J185"/>
    <mergeCell ref="J186:J187"/>
    <mergeCell ref="J188:J189"/>
    <mergeCell ref="J190:J192"/>
    <mergeCell ref="J193:J195"/>
    <mergeCell ref="J196:J197"/>
    <mergeCell ref="J198:J199"/>
    <mergeCell ref="J200:J201"/>
    <mergeCell ref="J202:J203"/>
    <mergeCell ref="J204:J209"/>
    <mergeCell ref="J211:J216"/>
    <mergeCell ref="J217:J221"/>
    <mergeCell ref="J222:J223"/>
    <mergeCell ref="J224:J225"/>
    <mergeCell ref="K86:K87"/>
    <mergeCell ref="K130:K136"/>
    <mergeCell ref="K137:K145"/>
    <mergeCell ref="K146:K147"/>
    <mergeCell ref="K148:K149"/>
    <mergeCell ref="K150:K155"/>
    <mergeCell ref="K156:K157"/>
    <mergeCell ref="K158:K173"/>
    <mergeCell ref="K174:K175"/>
    <mergeCell ref="K176:K177"/>
    <mergeCell ref="K178:K180"/>
    <mergeCell ref="K181:K182"/>
    <mergeCell ref="K183:K185"/>
    <mergeCell ref="K186:K187"/>
    <mergeCell ref="K188:K189"/>
    <mergeCell ref="K190:K192"/>
    <mergeCell ref="K193:K195"/>
    <mergeCell ref="K196:K197"/>
    <mergeCell ref="K198:K199"/>
    <mergeCell ref="K200:K201"/>
    <mergeCell ref="K202:K203"/>
    <mergeCell ref="K204:K209"/>
    <mergeCell ref="K211:K216"/>
    <mergeCell ref="K217:K221"/>
    <mergeCell ref="K222:K223"/>
    <mergeCell ref="K224:K225"/>
    <mergeCell ref="N174:N175"/>
    <mergeCell ref="R86:R87"/>
    <mergeCell ref="R130:R136"/>
    <mergeCell ref="R137:R145"/>
    <mergeCell ref="R146:R147"/>
    <mergeCell ref="R148:R149"/>
    <mergeCell ref="R150:R155"/>
    <mergeCell ref="R156:R157"/>
    <mergeCell ref="R158:R173"/>
    <mergeCell ref="R174:R175"/>
    <mergeCell ref="R176:R177"/>
    <mergeCell ref="R178:R180"/>
    <mergeCell ref="R181:R182"/>
    <mergeCell ref="R183:R185"/>
    <mergeCell ref="R186:R187"/>
    <mergeCell ref="R188:R189"/>
    <mergeCell ref="R190:R192"/>
    <mergeCell ref="R193:R195"/>
    <mergeCell ref="R196:R197"/>
    <mergeCell ref="R198:R199"/>
    <mergeCell ref="R200:R201"/>
    <mergeCell ref="R202:R203"/>
    <mergeCell ref="R204:R209"/>
    <mergeCell ref="R211:R216"/>
    <mergeCell ref="R217:R221"/>
    <mergeCell ref="R222:R223"/>
    <mergeCell ref="R224:R225"/>
  </mergeCells>
  <printOptions horizontalCentered="1"/>
  <pageMargins left="0.393055555555556" right="0.393055555555556" top="0.786805555555556" bottom="0.786805555555556" header="0.5" footer="0.5"/>
  <pageSetup paperSize="9" scale="62" orientation="landscape" horizontalDpi="600"/>
  <headerFooter>
    <oddFooter>&amp;C第 &amp;P 页，共 &amp;N 页</oddFooter>
  </headerFooter>
  <rowBreaks count="2" manualBreakCount="2">
    <brk id="155" max="16383" man="1"/>
    <brk id="1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脱贫人口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小小舒</cp:lastModifiedBy>
  <dcterms:created xsi:type="dcterms:W3CDTF">2021-08-06T00:36:00Z</dcterms:created>
  <dcterms:modified xsi:type="dcterms:W3CDTF">2021-12-23T03:02:23Z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  <property fmtid="{D5CDD505-2E9C-101B-9397-08002B2CF9AE}" pid="3" name="KSOReadingLayout">
    <vt:bool>true</vt:bool>
  </property>
  <property fmtid="{D5CDD505-2E9C-101B-9397-08002B2CF9AE}" pid="4" name="ICV">
    <vt:lpwstr>6447E26207EC4B9C88944EFF7507D087</vt:lpwstr>
  </property>
</Properties>
</file>