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5"/>
  </bookViews>
  <sheets>
    <sheet name="封面-草" sheetId="1" r:id="rId1"/>
    <sheet name="收支1" sheetId="2" r:id="rId2"/>
    <sheet name="收入2" sheetId="3" r:id="rId3"/>
    <sheet name="任务3" sheetId="4" r:id="rId4"/>
    <sheet name="支出5" sheetId="5" r:id="rId5"/>
    <sheet name="总6" sheetId="6" r:id="rId6"/>
    <sheet name="6-1" sheetId="7" r:id="rId7"/>
    <sheet name="6-2" sheetId="8" r:id="rId8"/>
    <sheet name="6-3" sheetId="9" r:id="rId9"/>
    <sheet name="6-4" sheetId="10" r:id="rId10"/>
    <sheet name="6-5" sheetId="11" r:id="rId11"/>
    <sheet name="采购7" sheetId="12" r:id="rId12"/>
    <sheet name="人员8" sheetId="13" r:id="rId13"/>
    <sheet name="兼容性报表" sheetId="14" r:id="rId14"/>
  </sheets>
  <definedNames>
    <definedName name="_xlnm.Print_Titles" localSheetId="7">'6-2'!$2:$7</definedName>
    <definedName name="_xlnm.Print_Titles" localSheetId="8">'6-3'!$2:$7</definedName>
    <definedName name="_xlnm.Print_Titles" localSheetId="10">'6-5'!$2:$6</definedName>
    <definedName name="_xlnm.Print_Titles" localSheetId="4">'支出5'!$2:$7</definedName>
  </definedNames>
  <calcPr fullCalcOnLoad="1"/>
</workbook>
</file>

<file path=xl/sharedStrings.xml><?xml version="1.0" encoding="utf-8"?>
<sst xmlns="http://schemas.openxmlformats.org/spreadsheetml/2006/main" count="2410" uniqueCount="610">
  <si>
    <t>部门负责人签章：</t>
  </si>
  <si>
    <t>财务负责人签章：</t>
  </si>
  <si>
    <t>制表人签章：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</si>
  <si>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</si>
  <si>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</si>
  <si>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</si>
  <si>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</si>
  <si>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</si>
  <si>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目</t>
  </si>
  <si>
    <t>一、经费拨款</t>
  </si>
  <si>
    <t>一、一般公共服务</t>
  </si>
  <si>
    <t>二、非税收入</t>
  </si>
  <si>
    <t>二、外交</t>
  </si>
  <si>
    <t xml:space="preserve">    政府性基金收入 </t>
  </si>
  <si>
    <t>三、国防</t>
  </si>
  <si>
    <t xml:space="preserve">    专项收入</t>
  </si>
  <si>
    <t>四、公共安全</t>
  </si>
  <si>
    <t xml:space="preserve">    行政事业性收费收入</t>
  </si>
  <si>
    <t>五、教育</t>
  </si>
  <si>
    <t xml:space="preserve">        国库管理的行政事业性收费收入</t>
  </si>
  <si>
    <t>六、科学技术</t>
  </si>
  <si>
    <t xml:space="preserve">        专户管理的行政事业性收费收入</t>
  </si>
  <si>
    <t>七、文化体育与传媒</t>
  </si>
  <si>
    <t xml:space="preserve">    罚没收入</t>
  </si>
  <si>
    <t>八、社会保障和就业</t>
  </si>
  <si>
    <t xml:space="preserve">    国有资本经营收入</t>
  </si>
  <si>
    <t>九、社会保险基金支出</t>
  </si>
  <si>
    <t xml:space="preserve">    国有资源(资产)有偿使用收入</t>
  </si>
  <si>
    <t>十、医疗卫生</t>
  </si>
  <si>
    <t xml:space="preserve">    其他收入</t>
  </si>
  <si>
    <t>十一、节能环保</t>
  </si>
  <si>
    <t>三、贷款转贷回收本金收入</t>
  </si>
  <si>
    <t>十二、城乡社区事务</t>
  </si>
  <si>
    <t>四、债务收入</t>
  </si>
  <si>
    <t>十三、农林水事务</t>
  </si>
  <si>
    <t>五、购房补贴资金</t>
  </si>
  <si>
    <t>十四、交通运输</t>
  </si>
  <si>
    <t>六、单位结余指标</t>
  </si>
  <si>
    <t>十五、资源勘探电力信息等事务</t>
  </si>
  <si>
    <t>七、单位自有资金</t>
  </si>
  <si>
    <t>十六、商业服务业等事务</t>
  </si>
  <si>
    <t>十七、金融监管理等事务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</si>
  <si>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</si>
  <si>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</si>
  <si>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</si>
  <si>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</si>
  <si>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二十二、预务费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</si>
  <si>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</si>
  <si>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</si>
  <si>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</si>
  <si>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</si>
  <si>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</si>
  <si>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转移性收入</t>
  </si>
  <si>
    <t>结余结转下年支出</t>
  </si>
  <si>
    <t xml:space="preserve">   上年结余收入</t>
  </si>
  <si>
    <t xml:space="preserve">       政府性基金结余</t>
  </si>
  <si>
    <t xml:space="preserve">   政府性基金结余结转</t>
  </si>
  <si>
    <t xml:space="preserve">       预算外结余</t>
  </si>
  <si>
    <t xml:space="preserve">       专项收入结余</t>
  </si>
  <si>
    <t xml:space="preserve">       专项收入结余结转</t>
  </si>
  <si>
    <t xml:space="preserve">       国有资本经营收入结余</t>
  </si>
  <si>
    <t xml:space="preserve">       国有资本经营收入结余结转</t>
  </si>
  <si>
    <t xml:space="preserve">       国有资源(资产)有偿使用收入结余</t>
  </si>
  <si>
    <t xml:space="preserve">       国有资源(资产)有偿使用收入结余结转</t>
  </si>
  <si>
    <t xml:space="preserve">       其他收入结余</t>
  </si>
  <si>
    <t xml:space="preserve">       其他收入结余结转</t>
  </si>
  <si>
    <t xml:space="preserve">       贷款转贷回收本金收入结余</t>
  </si>
  <si>
    <t xml:space="preserve">       贷款转贷回收本金收入结余结转</t>
  </si>
  <si>
    <t xml:space="preserve">       债务收入结余</t>
  </si>
  <si>
    <t xml:space="preserve">       债务收入结余结转</t>
  </si>
  <si>
    <t>收      入      总      计</t>
  </si>
  <si>
    <t>支　　　出　　　总　　　计</t>
  </si>
  <si>
    <t>预算02表</t>
  </si>
  <si>
    <t>收   入   预   算   总  表</t>
  </si>
  <si>
    <t>单位代码</t>
  </si>
  <si>
    <t>单位名称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</si>
  <si>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</si>
  <si>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</si>
  <si>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</si>
  <si>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</si>
  <si>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</si>
  <si>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</si>
  <si>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</si>
  <si>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单位结余指标</t>
  </si>
  <si>
    <t>单位自有资金</t>
  </si>
  <si>
    <t>小计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</si>
  <si>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</si>
  <si>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</si>
  <si>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</si>
  <si>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</si>
  <si>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</si>
  <si>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</si>
  <si>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</si>
  <si>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</t>
  </si>
  <si>
    <t>专户管理</t>
  </si>
  <si>
    <t>**</t>
  </si>
  <si>
    <t>合计</t>
  </si>
  <si>
    <t>606001</t>
  </si>
  <si>
    <t>606002</t>
  </si>
  <si>
    <t>606003</t>
  </si>
  <si>
    <t>社会事务服务中心</t>
  </si>
  <si>
    <t>606004</t>
  </si>
  <si>
    <t>农业服务中心</t>
  </si>
  <si>
    <t>606005</t>
  </si>
  <si>
    <t>606006</t>
  </si>
  <si>
    <t>606007</t>
  </si>
  <si>
    <t>606008</t>
  </si>
  <si>
    <t>606009</t>
  </si>
  <si>
    <t>606010</t>
  </si>
  <si>
    <t>606011</t>
  </si>
  <si>
    <t>606012</t>
  </si>
  <si>
    <t>606013</t>
  </si>
  <si>
    <t>606014</t>
  </si>
  <si>
    <t>606015</t>
  </si>
  <si>
    <t>606016</t>
  </si>
  <si>
    <t>606017</t>
  </si>
  <si>
    <t>606018</t>
  </si>
  <si>
    <t>606019</t>
  </si>
  <si>
    <t>606020</t>
  </si>
  <si>
    <t>606021</t>
  </si>
  <si>
    <t>606022</t>
  </si>
  <si>
    <t>6062519</t>
  </si>
  <si>
    <t>6062520</t>
  </si>
  <si>
    <t>6062521</t>
  </si>
  <si>
    <t>6062522</t>
  </si>
  <si>
    <t>6062523</t>
  </si>
  <si>
    <t>预算03表</t>
  </si>
  <si>
    <t>单位（项目）名称</t>
  </si>
  <si>
    <t>2015年</t>
  </si>
  <si>
    <t>2016年征收计划</t>
  </si>
  <si>
    <t>说明</t>
  </si>
  <si>
    <t>预算数</t>
  </si>
  <si>
    <t>预计完成数</t>
  </si>
  <si>
    <t>部门自报数</t>
  </si>
  <si>
    <t>财政核定数</t>
  </si>
  <si>
    <t>上缴市国库</t>
  </si>
  <si>
    <t>上缴市财政专户</t>
  </si>
  <si>
    <t>预算05表</t>
  </si>
  <si>
    <t>支出功能分类预算表</t>
  </si>
  <si>
    <t>支出功能代码</t>
  </si>
  <si>
    <t>支出功能(单位)名称</t>
  </si>
  <si>
    <t>类</t>
  </si>
  <si>
    <t>款</t>
  </si>
  <si>
    <t>项</t>
  </si>
  <si>
    <t xml:space="preserve">  606001</t>
  </si>
  <si>
    <t>201</t>
  </si>
  <si>
    <t>01</t>
  </si>
  <si>
    <t>04</t>
  </si>
  <si>
    <t xml:space="preserve">  人大会议</t>
  </si>
  <si>
    <t>03</t>
  </si>
  <si>
    <t xml:space="preserve">  行政运行（政府办公厅（室）及相关机构事务）</t>
  </si>
  <si>
    <t>99</t>
  </si>
  <si>
    <t>06</t>
  </si>
  <si>
    <t xml:space="preserve">  其他财政事务支出</t>
  </si>
  <si>
    <t>204</t>
  </si>
  <si>
    <t>02</t>
  </si>
  <si>
    <t>206</t>
  </si>
  <si>
    <t xml:space="preserve">  其他科学技术支出</t>
  </si>
  <si>
    <t>208</t>
  </si>
  <si>
    <t>05</t>
  </si>
  <si>
    <t xml:space="preserve">  归口管理的行政单位离退休</t>
  </si>
  <si>
    <t>08</t>
  </si>
  <si>
    <t xml:space="preserve">  其他优抚支出</t>
  </si>
  <si>
    <t>210</t>
  </si>
  <si>
    <t xml:space="preserve">  其他公共卫生支出</t>
  </si>
  <si>
    <t xml:space="preserve">  行政单位医疗</t>
  </si>
  <si>
    <t xml:space="preserve">  公务员医疗补助</t>
  </si>
  <si>
    <t>07</t>
  </si>
  <si>
    <t xml:space="preserve">  其他计划生育事务支出</t>
  </si>
  <si>
    <t>212</t>
  </si>
  <si>
    <t xml:space="preserve">  城乡社区环境卫生</t>
  </si>
  <si>
    <t>213</t>
  </si>
  <si>
    <t>42</t>
  </si>
  <si>
    <t xml:space="preserve">  农村道路建设</t>
  </si>
  <si>
    <t xml:space="preserve">  其他水利支出</t>
  </si>
  <si>
    <t>221</t>
  </si>
  <si>
    <t xml:space="preserve">  住房公积金</t>
  </si>
  <si>
    <t xml:space="preserve">  606002</t>
  </si>
  <si>
    <t xml:space="preserve">  行政运行（财政事务）</t>
  </si>
  <si>
    <t xml:space="preserve">  606003</t>
  </si>
  <si>
    <t>207</t>
  </si>
  <si>
    <t xml:space="preserve">  事业单位离退休</t>
  </si>
  <si>
    <t xml:space="preserve">  事业单位医疗</t>
  </si>
  <si>
    <t xml:space="preserve">  606004</t>
  </si>
  <si>
    <t xml:space="preserve">  事业运行（农业）</t>
  </si>
  <si>
    <t xml:space="preserve">  606005</t>
  </si>
  <si>
    <t xml:space="preserve">  606006</t>
  </si>
  <si>
    <t xml:space="preserve">  606007</t>
  </si>
  <si>
    <t xml:space="preserve">  606008</t>
  </si>
  <si>
    <t xml:space="preserve">  606009</t>
  </si>
  <si>
    <t xml:space="preserve">  606010</t>
  </si>
  <si>
    <t xml:space="preserve">  606011</t>
  </si>
  <si>
    <t xml:space="preserve">  606012</t>
  </si>
  <si>
    <t xml:space="preserve">  606013</t>
  </si>
  <si>
    <t xml:space="preserve">  606014</t>
  </si>
  <si>
    <t xml:space="preserve">  606015</t>
  </si>
  <si>
    <t xml:space="preserve">  606016</t>
  </si>
  <si>
    <t xml:space="preserve">  606017</t>
  </si>
  <si>
    <t xml:space="preserve">  606018</t>
  </si>
  <si>
    <t xml:space="preserve">  606019</t>
  </si>
  <si>
    <t xml:space="preserve">  606020</t>
  </si>
  <si>
    <t xml:space="preserve">  606021</t>
  </si>
  <si>
    <t xml:space="preserve">  606022</t>
  </si>
  <si>
    <t xml:space="preserve">  6062519</t>
  </si>
  <si>
    <t xml:space="preserve">  6062520</t>
  </si>
  <si>
    <t xml:space="preserve">  6062521</t>
  </si>
  <si>
    <t xml:space="preserve">  6062523</t>
  </si>
  <si>
    <t>支出预算总表</t>
  </si>
  <si>
    <t>资金来源（单位）名称</t>
  </si>
  <si>
    <t>基本支出</t>
  </si>
  <si>
    <t>项目支出</t>
  </si>
  <si>
    <t>工资福利支出</t>
  </si>
  <si>
    <t>商品和服务支出</t>
  </si>
  <si>
    <t>对个人和家庭的补助</t>
  </si>
  <si>
    <t>分流人员</t>
  </si>
  <si>
    <t>市本级</t>
  </si>
  <si>
    <t>补助乡镇</t>
  </si>
  <si>
    <t xml:space="preserve">  社会事务服务中心</t>
  </si>
  <si>
    <t xml:space="preserve">  农业服务中心</t>
  </si>
  <si>
    <t>预算05表之一</t>
  </si>
  <si>
    <t>支出预算表(不含分流人员)</t>
  </si>
  <si>
    <t>单位(科目)名称</t>
  </si>
  <si>
    <t>基本工资</t>
  </si>
  <si>
    <t>津贴补贴</t>
  </si>
  <si>
    <t>绩效工资</t>
  </si>
  <si>
    <t>奖金</t>
  </si>
  <si>
    <t>社会保障缴费</t>
  </si>
  <si>
    <t>其他</t>
  </si>
  <si>
    <t>岗位津贴</t>
  </si>
  <si>
    <t>规范后的津贴补贴</t>
  </si>
  <si>
    <t>其他津贴补贴</t>
  </si>
  <si>
    <t>基本养老保险</t>
  </si>
  <si>
    <t>职业年金</t>
  </si>
  <si>
    <t>医疗保险</t>
  </si>
  <si>
    <t>失业保险</t>
  </si>
  <si>
    <t>工伤保险</t>
  </si>
  <si>
    <t>生育保险</t>
  </si>
  <si>
    <t>公务员医疗补充保险</t>
  </si>
  <si>
    <t xml:space="preserve">    行政运行（政府办公厅（室）及相关机构事务）</t>
  </si>
  <si>
    <t xml:space="preserve">    归口管理的行政单位离退休</t>
  </si>
  <si>
    <t xml:space="preserve">    行政单位医疗</t>
  </si>
  <si>
    <t xml:space="preserve">    行政运行（财政事务）</t>
  </si>
  <si>
    <t xml:space="preserve">    广播</t>
  </si>
  <si>
    <t xml:space="preserve">    事业单位医疗</t>
  </si>
  <si>
    <t xml:space="preserve">    事业运行（农业）</t>
  </si>
  <si>
    <t>预算05表之二</t>
  </si>
  <si>
    <t>支出预算表</t>
  </si>
  <si>
    <t>办公费</t>
  </si>
  <si>
    <t>水费</t>
  </si>
  <si>
    <t>电费</t>
  </si>
  <si>
    <t>邮电费</t>
  </si>
  <si>
    <t>交通费</t>
  </si>
  <si>
    <t>差旅费</t>
  </si>
  <si>
    <t>培训费</t>
  </si>
  <si>
    <t>工会经费</t>
  </si>
  <si>
    <t>福利费</t>
  </si>
  <si>
    <t>办公设  备购置</t>
  </si>
  <si>
    <t>综  合       业务费</t>
  </si>
  <si>
    <t>生均公         用经费</t>
  </si>
  <si>
    <t xml:space="preserve">    对村民委员会和村党支部的补助</t>
  </si>
  <si>
    <t>预算05表之三</t>
  </si>
  <si>
    <t>离休费</t>
  </si>
  <si>
    <t>退休费</t>
  </si>
  <si>
    <t>退休费事企差</t>
  </si>
  <si>
    <t>退职（役）费</t>
  </si>
  <si>
    <t>抚恤金</t>
  </si>
  <si>
    <t>遗嘱生活补助</t>
  </si>
  <si>
    <t>其他生活补助</t>
  </si>
  <si>
    <t>公务员补充医疗</t>
  </si>
  <si>
    <t>体检费</t>
  </si>
  <si>
    <t>助学金</t>
  </si>
  <si>
    <t>奖励金</t>
  </si>
  <si>
    <t>住房公积金</t>
  </si>
  <si>
    <t xml:space="preserve">    其他优抚支出</t>
  </si>
  <si>
    <t xml:space="preserve">    公务员医疗补助</t>
  </si>
  <si>
    <t xml:space="preserve">    城乡社区环境卫生</t>
  </si>
  <si>
    <t xml:space="preserve">    其他水利支出</t>
  </si>
  <si>
    <t xml:space="preserve">    住房公积金</t>
  </si>
  <si>
    <t>预算05表之四</t>
  </si>
  <si>
    <t>支出预算表(分流人员)</t>
  </si>
  <si>
    <t>其他工资福利</t>
  </si>
  <si>
    <t>退职费</t>
  </si>
  <si>
    <t>养老保险</t>
  </si>
  <si>
    <t>预算05表之五</t>
  </si>
  <si>
    <t>项目支出预算表</t>
  </si>
  <si>
    <t>项目名称</t>
  </si>
  <si>
    <t>项目类别</t>
  </si>
  <si>
    <t>项目类型</t>
  </si>
  <si>
    <t>金额</t>
  </si>
  <si>
    <t>项目备注</t>
  </si>
  <si>
    <t/>
  </si>
  <si>
    <t>部门（单位）确定的项目</t>
  </si>
  <si>
    <t>经常性项目</t>
  </si>
  <si>
    <t>预算06表</t>
  </si>
  <si>
    <t>政府采购预算表</t>
  </si>
  <si>
    <t>资金来源</t>
  </si>
  <si>
    <t>位（科目）名?</t>
  </si>
  <si>
    <t>项目内容</t>
  </si>
  <si>
    <t>预算07表</t>
  </si>
  <si>
    <t>基本数字表</t>
  </si>
  <si>
    <t>单位：人、辆</t>
  </si>
  <si>
    <t>编  制  人  数</t>
  </si>
  <si>
    <t>实    有    人    数</t>
  </si>
  <si>
    <t>车辆情况</t>
  </si>
  <si>
    <t>电话情况</t>
  </si>
  <si>
    <t>在校生实有数</t>
  </si>
  <si>
    <t>公务员</t>
  </si>
  <si>
    <t>项               目</t>
  </si>
  <si>
    <t xml:space="preserve">                                      征收计划表</t>
  </si>
  <si>
    <t>分流
人员</t>
  </si>
  <si>
    <t>离休
人员</t>
  </si>
  <si>
    <t>退休
人员</t>
  </si>
  <si>
    <t>遗属
人员</t>
  </si>
  <si>
    <t>车辆
编制</t>
  </si>
  <si>
    <t>公务用
车编制</t>
  </si>
  <si>
    <t>特殊
车编</t>
  </si>
  <si>
    <t>执法用
车编制</t>
  </si>
  <si>
    <t>实有车
辆数</t>
  </si>
  <si>
    <t>财政核
定电话数</t>
  </si>
  <si>
    <t>单位实有
电话数</t>
  </si>
  <si>
    <t>行政
编制</t>
  </si>
  <si>
    <t>事业
编制</t>
  </si>
  <si>
    <t>工勤
编制</t>
  </si>
  <si>
    <t>在职
人员</t>
  </si>
  <si>
    <t>行政
人员</t>
  </si>
  <si>
    <t>参公
人员</t>
  </si>
  <si>
    <t>事业
人员</t>
  </si>
  <si>
    <t>工勤
人员</t>
  </si>
  <si>
    <t>公务员
退休人员</t>
  </si>
  <si>
    <t>行政单位
工勤退休人员</t>
  </si>
  <si>
    <t>事业单位
退休人员</t>
  </si>
  <si>
    <t>万城镇政府</t>
  </si>
  <si>
    <t>万城财政所</t>
  </si>
  <si>
    <t xml:space="preserve"> 万城镇政府</t>
  </si>
  <si>
    <t xml:space="preserve"> 万城财政所</t>
  </si>
  <si>
    <t>乡村道路</t>
  </si>
  <si>
    <t>抢险救灾</t>
  </si>
  <si>
    <t>村委会基层组织工作经费</t>
  </si>
  <si>
    <t>扶贫专项工作经费</t>
  </si>
  <si>
    <t>村财镇管中心业务经费</t>
  </si>
  <si>
    <t>民兵武装经费</t>
  </si>
  <si>
    <t>环境综合整治经费</t>
  </si>
  <si>
    <t>党建工作经费</t>
  </si>
  <si>
    <t>危房改造工作经费</t>
  </si>
  <si>
    <t>民政工作经费</t>
  </si>
  <si>
    <t>大病救助</t>
  </si>
  <si>
    <t>乡村排污建设资金</t>
  </si>
  <si>
    <t>项目服务经费和征地项目遗留问题</t>
  </si>
  <si>
    <t>北坡墟整治经费</t>
  </si>
  <si>
    <t>重点民生项目配套资金（统筹安排）</t>
  </si>
  <si>
    <t>201</t>
  </si>
  <si>
    <t>03</t>
  </si>
  <si>
    <t xml:space="preserve"> 一般行政管理事务</t>
  </si>
  <si>
    <t>99</t>
  </si>
  <si>
    <t xml:space="preserve">  防灾救灾</t>
  </si>
  <si>
    <t xml:space="preserve"> 其他人口与计划生育事务支出</t>
  </si>
  <si>
    <t xml:space="preserve"> 城乡医疗救助</t>
  </si>
  <si>
    <t>05</t>
  </si>
  <si>
    <t xml:space="preserve"> 其他公安支出</t>
  </si>
  <si>
    <t>02</t>
  </si>
  <si>
    <t xml:space="preserve"> 对村民委员会和村党支部的补助</t>
  </si>
  <si>
    <t xml:space="preserve"> 其他优抚支出</t>
  </si>
  <si>
    <t xml:space="preserve">  万城镇政府</t>
  </si>
  <si>
    <t xml:space="preserve">  光明村民委员会</t>
  </si>
  <si>
    <t xml:space="preserve">  西门村民委员会</t>
  </si>
  <si>
    <t xml:space="preserve"> 丰园村民委员会</t>
  </si>
  <si>
    <t>新海村民委员会</t>
  </si>
  <si>
    <t xml:space="preserve"> 镇南村民委员会</t>
  </si>
  <si>
    <t>仁里村民委员会</t>
  </si>
  <si>
    <t xml:space="preserve">  番村村民委员会</t>
  </si>
  <si>
    <t>万隆村民委员会</t>
  </si>
  <si>
    <t xml:space="preserve"> 联山村民委员会</t>
  </si>
  <si>
    <t xml:space="preserve"> 永范村民委员会</t>
  </si>
  <si>
    <t xml:space="preserve"> 红山村民委员会</t>
  </si>
  <si>
    <t xml:space="preserve"> 东星村民委员会</t>
  </si>
  <si>
    <t>群庄村民委员会</t>
  </si>
  <si>
    <t xml:space="preserve">  长星村民委员会</t>
  </si>
  <si>
    <t xml:space="preserve">  东方村民委员会</t>
  </si>
  <si>
    <t>周家庄村民委员会</t>
  </si>
  <si>
    <t xml:space="preserve"> 裕民村民委员会</t>
  </si>
  <si>
    <t xml:space="preserve"> 乐山村民委员会</t>
  </si>
  <si>
    <t xml:space="preserve"> 车头村民委员会</t>
  </si>
  <si>
    <t>新兴村民委员会</t>
  </si>
  <si>
    <t xml:space="preserve"> 益民村民委员会</t>
  </si>
  <si>
    <t xml:space="preserve"> 滨湖村民委员会</t>
  </si>
  <si>
    <t>月塘村民委员会</t>
  </si>
  <si>
    <t xml:space="preserve">  南山村民委员会</t>
  </si>
  <si>
    <t xml:space="preserve"> 三联村民委员会</t>
  </si>
  <si>
    <t xml:space="preserve"> 流溪村民委员会</t>
  </si>
  <si>
    <t>宾王村民委员会</t>
  </si>
  <si>
    <t>水边村民委员会</t>
  </si>
  <si>
    <t xml:space="preserve"> 大芒村民委员会</t>
  </si>
  <si>
    <t xml:space="preserve"> 红荣村民委员会</t>
  </si>
  <si>
    <t>联星村民委员会</t>
  </si>
  <si>
    <t xml:space="preserve"> 红光村民委员会</t>
  </si>
  <si>
    <t>南岛村民委员会</t>
  </si>
  <si>
    <t xml:space="preserve"> 乌场村民委员会</t>
  </si>
  <si>
    <t xml:space="preserve">  北坡村民委员会</t>
  </si>
  <si>
    <t>集庄村民委员会</t>
  </si>
  <si>
    <t xml:space="preserve"> 春园村民委员会</t>
  </si>
  <si>
    <t xml:space="preserve"> 保定村民委员会</t>
  </si>
  <si>
    <t>南星村民委员会</t>
  </si>
  <si>
    <t>新庄村民委员会</t>
  </si>
  <si>
    <t xml:space="preserve"> 镇农场</t>
  </si>
  <si>
    <t xml:space="preserve">  6062525</t>
  </si>
  <si>
    <t xml:space="preserve">  6062526</t>
  </si>
  <si>
    <t>万镇裕光村民委员会</t>
  </si>
  <si>
    <t>朝阳村民委员会</t>
  </si>
  <si>
    <t xml:space="preserve">  万城镇政府</t>
  </si>
  <si>
    <t xml:space="preserve"> 万城镇政府</t>
  </si>
  <si>
    <t xml:space="preserve">  万城财政所</t>
  </si>
  <si>
    <t>6062524</t>
  </si>
  <si>
    <t>6062525</t>
  </si>
  <si>
    <t>6062526</t>
  </si>
  <si>
    <t>6062527</t>
  </si>
  <si>
    <t>6062528</t>
  </si>
  <si>
    <t>6062529</t>
  </si>
  <si>
    <t>6062530</t>
  </si>
  <si>
    <t>6062531</t>
  </si>
  <si>
    <t>6062532</t>
  </si>
  <si>
    <t>6062533</t>
  </si>
  <si>
    <t>6062534</t>
  </si>
  <si>
    <t>6062535</t>
  </si>
  <si>
    <t>6062536</t>
  </si>
  <si>
    <t>6062537</t>
  </si>
  <si>
    <t>6062538</t>
  </si>
  <si>
    <t>6062539</t>
  </si>
  <si>
    <t>6062540</t>
  </si>
  <si>
    <t>6062541</t>
  </si>
  <si>
    <t>6062542</t>
  </si>
  <si>
    <t>6062543</t>
  </si>
  <si>
    <t>光明村民委员会</t>
  </si>
  <si>
    <t>西门村民委员会</t>
  </si>
  <si>
    <t>丰园村民委员会</t>
  </si>
  <si>
    <t>镇南村民委员会</t>
  </si>
  <si>
    <t>番村村民委员会</t>
  </si>
  <si>
    <t>裕光村民委员会</t>
  </si>
  <si>
    <t>联山村民委员会</t>
  </si>
  <si>
    <t>永范村民委员会</t>
  </si>
  <si>
    <t>红山村民委员会</t>
  </si>
  <si>
    <t>东星村民委员会</t>
  </si>
  <si>
    <t>长星村民委员会</t>
  </si>
  <si>
    <t>东方村民委员会</t>
  </si>
  <si>
    <t>裕民村民委员会</t>
  </si>
  <si>
    <t>乐山村民委员会</t>
  </si>
  <si>
    <t>车头村民委员会</t>
  </si>
  <si>
    <t>益民村民委员会</t>
  </si>
  <si>
    <t>滨湖村民委员会</t>
  </si>
  <si>
    <t>南山村民委员会</t>
  </si>
  <si>
    <t>三联村民委员会</t>
  </si>
  <si>
    <t>流溪村民委员会</t>
  </si>
  <si>
    <t>大芒村民委员会</t>
  </si>
  <si>
    <t>红荣村民委员会</t>
  </si>
  <si>
    <t>红光村民委员会</t>
  </si>
  <si>
    <t>乌场村民委员会</t>
  </si>
  <si>
    <t>北坡村民委员会</t>
  </si>
  <si>
    <t>春园村民委员会</t>
  </si>
  <si>
    <t>保定村民委员会</t>
  </si>
  <si>
    <t>镇农场</t>
  </si>
  <si>
    <t>万城镇政府</t>
  </si>
  <si>
    <t xml:space="preserve"> 防灾救灾</t>
  </si>
  <si>
    <t>19</t>
  </si>
  <si>
    <t xml:space="preserve">  一般行政管理事务</t>
  </si>
  <si>
    <t>单位名称：万城镇</t>
  </si>
  <si>
    <t>万城镇政府</t>
  </si>
  <si>
    <t>河湖治理工作经费</t>
  </si>
  <si>
    <t>社会事务中心</t>
  </si>
  <si>
    <t>农业服务中心</t>
  </si>
  <si>
    <t>文体宣传活动（含孝心工程经费）</t>
  </si>
  <si>
    <t>村干部生活补助</t>
  </si>
  <si>
    <t>刘海峰</t>
  </si>
  <si>
    <t xml:space="preserve">    机关事业单位基本养老保险缴费支出</t>
  </si>
  <si>
    <t xml:space="preserve">     机关事业单位基本养老保险缴费支出</t>
  </si>
  <si>
    <t>机关事业单位基本养老保险缴费支出</t>
  </si>
  <si>
    <t xml:space="preserve">  其他农业支出</t>
  </si>
  <si>
    <t xml:space="preserve">  广播</t>
  </si>
  <si>
    <t xml:space="preserve"> 其他广播</t>
  </si>
  <si>
    <t xml:space="preserve">  公务员医疗补助</t>
  </si>
  <si>
    <t>公务员医疗补助</t>
  </si>
  <si>
    <t>整治“三无”船舶工作经费</t>
  </si>
  <si>
    <t>编外人员工资及五项保险经费</t>
  </si>
  <si>
    <t xml:space="preserve"> 其他公共卫生支出</t>
  </si>
  <si>
    <t>防疫经费</t>
  </si>
  <si>
    <t>其他一般公共服务支出</t>
  </si>
  <si>
    <t xml:space="preserve">  其他一般公共服务支出</t>
  </si>
  <si>
    <t>维修办公场所经费</t>
  </si>
  <si>
    <t>预留资金</t>
  </si>
  <si>
    <t>预备费</t>
  </si>
  <si>
    <t>5</t>
  </si>
  <si>
    <t>其他农林水支出</t>
  </si>
  <si>
    <t>其他文化旅游体育与传媒支出</t>
  </si>
  <si>
    <t>对村民委员会和村党支部的补助</t>
  </si>
  <si>
    <t>乡村优抚专项</t>
  </si>
  <si>
    <t>安全生产和森林防火工作经费（其中安全生产20万元，森林防火20万元）</t>
  </si>
  <si>
    <t>打击违章建筑经费（六项专项整治经费含巡控、巡查经费）</t>
  </si>
  <si>
    <r>
      <t>9</t>
    </r>
    <r>
      <rPr>
        <sz val="12"/>
        <rFont val="宋体"/>
        <family val="0"/>
      </rPr>
      <t>9</t>
    </r>
  </si>
  <si>
    <t>环境整治工作经费</t>
  </si>
  <si>
    <t>其他教育支出</t>
  </si>
  <si>
    <t>01</t>
  </si>
  <si>
    <t>213</t>
  </si>
  <si>
    <t>其他农林水支出</t>
  </si>
  <si>
    <t>其他农林水支出</t>
  </si>
  <si>
    <t>整治清理水浮莲经费</t>
  </si>
  <si>
    <t>其他公共安全支出</t>
  </si>
  <si>
    <t>综治、维稳、禁毒专项经费</t>
  </si>
  <si>
    <t>212</t>
  </si>
  <si>
    <t xml:space="preserve">  城乡社区环境卫生</t>
  </si>
  <si>
    <t>其他农林水支出</t>
  </si>
  <si>
    <t>农房报建宗地测绘费</t>
  </si>
  <si>
    <t>其他教育支出</t>
  </si>
  <si>
    <t>教育事业建设（税改）</t>
  </si>
  <si>
    <t>农村道路建设</t>
  </si>
  <si>
    <t>乡村道路（税改）</t>
  </si>
  <si>
    <t>民兵训练专项（税改）</t>
  </si>
  <si>
    <t>208</t>
  </si>
  <si>
    <t>资金监管业务经费</t>
  </si>
  <si>
    <t>业务经费和编外人员工资和五项保险经费</t>
  </si>
  <si>
    <t>综合业务工作经费</t>
  </si>
  <si>
    <t>征收新农合金经费</t>
  </si>
  <si>
    <t xml:space="preserve"> 一般行政管理事务</t>
  </si>
  <si>
    <t>自然资源和规划所工作经费</t>
  </si>
  <si>
    <t>08</t>
  </si>
  <si>
    <t>乡村优抚专项（税改）</t>
  </si>
  <si>
    <t>210</t>
  </si>
  <si>
    <t>07</t>
  </si>
  <si>
    <t>其他计划生育事务支出</t>
  </si>
  <si>
    <t>计生专项（税改）</t>
  </si>
  <si>
    <t>207</t>
  </si>
  <si>
    <t>04</t>
  </si>
  <si>
    <t>镇政府综合业务经费</t>
  </si>
  <si>
    <t>镇政府车辆经费</t>
  </si>
  <si>
    <t>纪检监察专项经费</t>
  </si>
  <si>
    <t>4</t>
  </si>
  <si>
    <t>“党代、人代、”例会经费</t>
  </si>
  <si>
    <t>妇联专项工作经费</t>
  </si>
  <si>
    <t>共青团专项工作经费</t>
  </si>
  <si>
    <t>统计工作经费</t>
  </si>
  <si>
    <t>科技工作经费</t>
  </si>
  <si>
    <t>爱卫办经费</t>
  </si>
  <si>
    <t>退役军人事务站工作经费</t>
  </si>
  <si>
    <t>民族综教事务工作经费</t>
  </si>
  <si>
    <t>其他农林水支出</t>
  </si>
  <si>
    <t>旅游厕所管理经费</t>
  </si>
  <si>
    <t>人大会议</t>
  </si>
  <si>
    <t>镇人大工作经费</t>
  </si>
  <si>
    <t>其他水利支出</t>
  </si>
  <si>
    <t>水利建设</t>
  </si>
  <si>
    <t>其他文化旅游体育与传媒支出</t>
  </si>
  <si>
    <t>对村民委员会和村党支部的补助</t>
  </si>
  <si>
    <t>计生专项工作经费</t>
  </si>
  <si>
    <t>农合、医疗保险征收工作经费</t>
  </si>
  <si>
    <t>慰问经费</t>
  </si>
  <si>
    <t>其他巩固脱贫衔接乡村振兴支出</t>
  </si>
  <si>
    <t>乡村振兴工作经费</t>
  </si>
  <si>
    <t>206</t>
  </si>
  <si>
    <t>镇政府征订党报党刊经费</t>
  </si>
  <si>
    <t>村干部生活补助</t>
  </si>
  <si>
    <t>其他一般公共服务支出</t>
  </si>
  <si>
    <t xml:space="preserve">  城乡社区环境卫生</t>
  </si>
  <si>
    <t>环境整治工作经费</t>
  </si>
  <si>
    <t>一般行政管理事务</t>
  </si>
  <si>
    <t>其他人口与计划生育事务支出</t>
  </si>
  <si>
    <t>其他巩固衔接乡村振兴支出</t>
  </si>
  <si>
    <t>城乡医疗救助</t>
  </si>
  <si>
    <r>
      <t>6</t>
    </r>
    <r>
      <rPr>
        <sz val="12"/>
        <rFont val="宋体"/>
        <family val="0"/>
      </rPr>
      <t>06001</t>
    </r>
  </si>
  <si>
    <r>
      <t>2</t>
    </r>
    <r>
      <rPr>
        <sz val="12"/>
        <rFont val="宋体"/>
        <family val="0"/>
      </rPr>
      <t>10</t>
    </r>
  </si>
  <si>
    <r>
      <t>0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</si>
  <si>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</si>
  <si>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</si>
  <si>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1</t>
    </r>
  </si>
  <si>
    <t>2021年万城镇财政预算大本模板.xls 兼容性报表</t>
  </si>
  <si>
    <t>运行环境: 2022/3/3 22:58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</si>
  <si>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</si>
  <si>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</si>
  <si>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</si>
  <si>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</si>
  <si>
    <r>
      <t>202</t>
    </r>
    <r>
      <rPr>
        <sz val="12"/>
        <rFont val="宋体"/>
        <family val="0"/>
      </rPr>
      <t>2</t>
    </r>
    <r>
      <rPr>
        <sz val="12"/>
        <rFont val="宋体"/>
        <family val="0"/>
      </rPr>
      <t>年预算</t>
    </r>
  </si>
  <si>
    <r>
      <t>20</t>
    </r>
    <r>
      <rPr>
        <sz val="12"/>
        <rFont val="宋体"/>
        <family val="0"/>
      </rPr>
      <t>22</t>
    </r>
    <r>
      <rPr>
        <sz val="12"/>
        <rFont val="宋体"/>
        <family val="0"/>
      </rPr>
      <t>年预算</t>
    </r>
  </si>
  <si>
    <t>蔡威威</t>
  </si>
  <si>
    <t>李厚才</t>
  </si>
  <si>
    <r>
      <t xml:space="preserve">编成日期(单位印章)：  2021   年  </t>
    </r>
    <r>
      <rPr>
        <sz val="20"/>
        <rFont val="宋体"/>
        <family val="0"/>
      </rPr>
      <t>1</t>
    </r>
    <r>
      <rPr>
        <sz val="20"/>
        <rFont val="宋体"/>
        <family val="0"/>
      </rPr>
      <t xml:space="preserve">2 月  </t>
    </r>
    <r>
      <rPr>
        <sz val="20"/>
        <rFont val="宋体"/>
        <family val="0"/>
      </rPr>
      <t>15</t>
    </r>
    <r>
      <rPr>
        <sz val="20"/>
        <rFont val="宋体"/>
        <family val="0"/>
      </rPr>
      <t xml:space="preserve"> 日</t>
    </r>
  </si>
  <si>
    <r>
      <t>202</t>
    </r>
    <r>
      <rPr>
        <b/>
        <sz val="36"/>
        <rFont val="宋体"/>
        <family val="0"/>
      </rPr>
      <t>2</t>
    </r>
    <r>
      <rPr>
        <b/>
        <sz val="36"/>
        <rFont val="宋体"/>
        <family val="0"/>
      </rPr>
      <t>年万宁市市本级部门预算表</t>
    </r>
  </si>
  <si>
    <t>06</t>
  </si>
  <si>
    <t>02</t>
  </si>
  <si>
    <t>13</t>
  </si>
  <si>
    <t>01</t>
  </si>
  <si>
    <t>19</t>
  </si>
  <si>
    <t>213</t>
  </si>
  <si>
    <t>99</t>
  </si>
  <si>
    <t>201</t>
  </si>
  <si>
    <t>99</t>
  </si>
  <si>
    <t>213</t>
  </si>
  <si>
    <t>204</t>
  </si>
  <si>
    <t>212</t>
  </si>
  <si>
    <t>05</t>
  </si>
  <si>
    <t>205</t>
  </si>
  <si>
    <t>01</t>
  </si>
  <si>
    <t>42</t>
  </si>
  <si>
    <t>201</t>
  </si>
  <si>
    <t>208</t>
  </si>
  <si>
    <t>08</t>
  </si>
  <si>
    <t>210</t>
  </si>
  <si>
    <t>07</t>
  </si>
  <si>
    <t>207</t>
  </si>
  <si>
    <t>本表共计  25页</t>
  </si>
  <si>
    <t>社会中心工作经费</t>
  </si>
  <si>
    <t>其他广播电视支出</t>
  </si>
  <si>
    <t>业务工作经费（含畜牧防疫经费5万元）</t>
  </si>
  <si>
    <t>预算决算经费</t>
  </si>
  <si>
    <t>财务核算经费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</si>
</sst>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_ "/>
  </numFmts>
  <fonts count="59">
    <font>
      <sz val="12"/>
      <name val="宋体"/>
      <family val="0"/>
    </font>
    <font>
      <b/>
      <sz val="28"/>
      <name val="宋体"/>
      <family val="0"/>
    </font>
    <font>
      <b/>
      <sz val="36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theme="3" tint="0.39998000860214233"/>
      <name val="宋体"/>
      <family val="0"/>
    </font>
    <font>
      <sz val="12"/>
      <color theme="5"/>
      <name val="宋体"/>
      <family val="0"/>
    </font>
    <font>
      <sz val="12"/>
      <color rgb="FFC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4" borderId="10" xfId="0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176" fontId="53" fillId="34" borderId="10" xfId="0" applyNumberFormat="1" applyFont="1" applyFill="1" applyBorder="1" applyAlignment="1">
      <alignment horizontal="center" vertical="center" wrapText="1"/>
    </xf>
    <xf numFmtId="176" fontId="54" fillId="34" borderId="10" xfId="0" applyNumberFormat="1" applyFont="1" applyFill="1" applyBorder="1" applyAlignment="1">
      <alignment horizontal="center" vertical="center" wrapText="1"/>
    </xf>
    <xf numFmtId="176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/>
    </xf>
    <xf numFmtId="0" fontId="35" fillId="34" borderId="10" xfId="0" applyFont="1" applyFill="1" applyBorder="1" applyAlignment="1">
      <alignment horizontal="center" vertical="center"/>
    </xf>
    <xf numFmtId="49" fontId="35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3"/>
  <sheetViews>
    <sheetView zoomScalePageLayoutView="0" workbookViewId="0" topLeftCell="A1">
      <selection activeCell="A5" sqref="A5:T5"/>
    </sheetView>
  </sheetViews>
  <sheetFormatPr defaultColWidth="9.00390625" defaultRowHeight="14.25"/>
  <cols>
    <col min="4" max="4" width="7.875" style="0" customWidth="1"/>
    <col min="5" max="5" width="10.625" style="0" customWidth="1"/>
    <col min="11" max="11" width="10.875" style="0" customWidth="1"/>
  </cols>
  <sheetData>
    <row r="3" spans="16:18" ht="43.5" customHeight="1">
      <c r="P3" s="67" t="s">
        <v>604</v>
      </c>
      <c r="Q3" s="67"/>
      <c r="R3" s="67"/>
    </row>
    <row r="4" spans="16:18" ht="43.5" customHeight="1">
      <c r="P4" s="4"/>
      <c r="Q4" s="4"/>
      <c r="R4" s="4"/>
    </row>
    <row r="5" spans="1:20" ht="46.5">
      <c r="A5" s="68" t="s">
        <v>581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4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35.25">
      <c r="B7" s="70" t="s">
        <v>463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11" spans="1:20" ht="51.75" customHeight="1">
      <c r="A11" s="71" t="s">
        <v>580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ht="5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16" ht="25.5">
      <c r="A13" s="2"/>
      <c r="B13" s="2" t="s">
        <v>0</v>
      </c>
      <c r="C13" s="2"/>
      <c r="D13" s="2"/>
      <c r="E13" s="58" t="s">
        <v>578</v>
      </c>
      <c r="F13" s="2"/>
      <c r="G13" s="2"/>
      <c r="H13" s="2" t="s">
        <v>1</v>
      </c>
      <c r="I13" s="2"/>
      <c r="J13" s="2"/>
      <c r="K13" s="2" t="s">
        <v>470</v>
      </c>
      <c r="L13" s="2"/>
      <c r="M13" s="2"/>
      <c r="N13" s="2" t="s">
        <v>2</v>
      </c>
      <c r="O13" s="2"/>
      <c r="P13" s="59" t="s">
        <v>579</v>
      </c>
    </row>
  </sheetData>
  <sheetProtection/>
  <mergeCells count="4">
    <mergeCell ref="P3:R3"/>
    <mergeCell ref="A5:T5"/>
    <mergeCell ref="B7:T7"/>
    <mergeCell ref="A11:T11"/>
  </mergeCells>
  <printOptions/>
  <pageMargins left="0.75" right="0.75" top="1" bottom="1" header="0.5" footer="0.5"/>
  <pageSetup horizontalDpi="180" verticalDpi="18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F20" sqref="F20"/>
    </sheetView>
  </sheetViews>
  <sheetFormatPr defaultColWidth="9.00390625" defaultRowHeight="14.25"/>
  <cols>
    <col min="2" max="2" width="4.125" style="0" customWidth="1"/>
    <col min="3" max="3" width="3.75390625" style="0" customWidth="1"/>
    <col min="4" max="4" width="4.25390625" style="0" customWidth="1"/>
    <col min="5" max="5" width="22.25390625" style="0" customWidth="1"/>
    <col min="6" max="6" width="13.875" style="0" bestFit="1" customWidth="1"/>
    <col min="7" max="8" width="9.50390625" style="0" bestFit="1" customWidth="1"/>
    <col min="9" max="9" width="6.00390625" style="0" customWidth="1"/>
    <col min="10" max="10" width="13.875" style="0" bestFit="1" customWidth="1"/>
    <col min="11" max="11" width="6.375" style="0" customWidth="1"/>
    <col min="12" max="12" width="8.75390625" style="0" customWidth="1"/>
    <col min="13" max="17" width="9.50390625" style="0" bestFit="1" customWidth="1"/>
    <col min="18" max="18" width="5.875" style="0" customWidth="1"/>
    <col min="19" max="19" width="5.75390625" style="0" customWidth="1"/>
    <col min="20" max="20" width="6.375" style="0" bestFit="1" customWidth="1"/>
    <col min="21" max="21" width="8.00390625" style="0" customWidth="1"/>
    <col min="22" max="22" width="4.125" style="0" customWidth="1"/>
  </cols>
  <sheetData>
    <row r="1" spans="19:22" ht="24.75" customHeight="1">
      <c r="S1" s="75" t="s">
        <v>278</v>
      </c>
      <c r="T1" s="75"/>
      <c r="U1" s="75"/>
      <c r="V1" s="75"/>
    </row>
    <row r="2" spans="1:22" ht="44.25" customHeight="1">
      <c r="A2" s="73" t="s">
        <v>279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9:22" ht="23.25" customHeight="1">
      <c r="S3" s="76" t="s">
        <v>5</v>
      </c>
      <c r="T3" s="76"/>
      <c r="U3" s="76"/>
      <c r="V3" s="76"/>
    </row>
    <row r="4" spans="1:22" ht="24.75" customHeight="1">
      <c r="A4" s="5" t="s">
        <v>74</v>
      </c>
      <c r="B4" s="5" t="s">
        <v>139</v>
      </c>
      <c r="C4" s="5"/>
      <c r="D4" s="5"/>
      <c r="E4" s="5" t="s">
        <v>221</v>
      </c>
      <c r="F4" s="5" t="s">
        <v>211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213</v>
      </c>
      <c r="T4" s="5"/>
      <c r="U4" s="5"/>
      <c r="V4" s="5"/>
    </row>
    <row r="5" spans="1:22" ht="24.75" customHeight="1">
      <c r="A5" s="5"/>
      <c r="B5" s="5" t="s">
        <v>141</v>
      </c>
      <c r="C5" s="5" t="s">
        <v>142</v>
      </c>
      <c r="D5" s="5" t="s">
        <v>143</v>
      </c>
      <c r="E5" s="5"/>
      <c r="F5" s="5" t="s">
        <v>96</v>
      </c>
      <c r="G5" s="5" t="s">
        <v>222</v>
      </c>
      <c r="H5" s="5" t="s">
        <v>223</v>
      </c>
      <c r="I5" s="5"/>
      <c r="J5" s="5"/>
      <c r="K5" s="5" t="s">
        <v>224</v>
      </c>
      <c r="L5" s="5" t="s">
        <v>226</v>
      </c>
      <c r="M5" s="5"/>
      <c r="N5" s="5"/>
      <c r="O5" s="5"/>
      <c r="P5" s="5"/>
      <c r="Q5" s="5"/>
      <c r="R5" s="7" t="s">
        <v>280</v>
      </c>
      <c r="S5" s="7" t="s">
        <v>85</v>
      </c>
      <c r="T5" s="7" t="s">
        <v>281</v>
      </c>
      <c r="U5" s="7" t="s">
        <v>272</v>
      </c>
      <c r="V5" s="7" t="s">
        <v>227</v>
      </c>
    </row>
    <row r="6" spans="1:22" ht="24.75" customHeight="1">
      <c r="A6" s="5"/>
      <c r="B6" s="5"/>
      <c r="C6" s="5"/>
      <c r="D6" s="5"/>
      <c r="E6" s="5"/>
      <c r="F6" s="5"/>
      <c r="G6" s="5"/>
      <c r="H6" s="5" t="s">
        <v>85</v>
      </c>
      <c r="I6" s="5" t="s">
        <v>228</v>
      </c>
      <c r="J6" s="5" t="s">
        <v>230</v>
      </c>
      <c r="K6" s="5"/>
      <c r="L6" s="5" t="s">
        <v>85</v>
      </c>
      <c r="M6" s="5" t="s">
        <v>282</v>
      </c>
      <c r="N6" s="5" t="s">
        <v>233</v>
      </c>
      <c r="O6" s="5" t="s">
        <v>234</v>
      </c>
      <c r="P6" s="5" t="s">
        <v>235</v>
      </c>
      <c r="Q6" s="5" t="s">
        <v>236</v>
      </c>
      <c r="R6" s="5"/>
      <c r="S6" s="5"/>
      <c r="T6" s="5"/>
      <c r="U6" s="5"/>
      <c r="V6" s="5"/>
    </row>
    <row r="7" spans="1:22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4.75" customHeight="1">
      <c r="A8" s="5" t="s">
        <v>95</v>
      </c>
      <c r="B8" s="5" t="s">
        <v>95</v>
      </c>
      <c r="C8" s="5" t="s">
        <v>95</v>
      </c>
      <c r="D8" s="5" t="s">
        <v>95</v>
      </c>
      <c r="E8" s="5" t="s">
        <v>95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5">
        <v>16</v>
      </c>
      <c r="V8" s="5">
        <v>17</v>
      </c>
    </row>
    <row r="9" spans="1:22" ht="24.75" customHeight="1">
      <c r="A9" s="5"/>
      <c r="B9" s="5"/>
      <c r="C9" s="5"/>
      <c r="D9" s="5"/>
      <c r="E9" s="5" t="s">
        <v>96</v>
      </c>
      <c r="F9" s="5">
        <f aca="true" t="shared" si="0" ref="F9:H10">SUM(F10)</f>
        <v>0</v>
      </c>
      <c r="G9" s="5">
        <f aca="true" t="shared" si="1" ref="G9:V9">SUM(G10)</f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0</v>
      </c>
      <c r="M9" s="5">
        <f t="shared" si="1"/>
        <v>0</v>
      </c>
      <c r="N9" s="5">
        <f t="shared" si="1"/>
        <v>0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5">
        <f t="shared" si="1"/>
        <v>0</v>
      </c>
      <c r="S9" s="5">
        <f t="shared" si="1"/>
        <v>0</v>
      </c>
      <c r="T9" s="5">
        <f t="shared" si="1"/>
        <v>0</v>
      </c>
      <c r="U9" s="5">
        <f t="shared" si="1"/>
        <v>0</v>
      </c>
      <c r="V9" s="5">
        <f t="shared" si="1"/>
        <v>0</v>
      </c>
    </row>
    <row r="10" spans="1:22" ht="24.75" customHeight="1">
      <c r="A10" s="5"/>
      <c r="B10" s="5"/>
      <c r="C10" s="5"/>
      <c r="D10" s="5"/>
      <c r="E10" s="5" t="s">
        <v>79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aca="true" t="shared" si="2" ref="I10:V10">SUM(I11)</f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</row>
    <row r="11" spans="1:22" ht="24.75" customHeight="1">
      <c r="A11" s="5" t="s">
        <v>97</v>
      </c>
      <c r="B11" s="5"/>
      <c r="C11" s="5"/>
      <c r="D11" s="5"/>
      <c r="E11" s="5" t="s">
        <v>362</v>
      </c>
      <c r="F11" s="5">
        <f aca="true" t="shared" si="3" ref="F11:V11">SUM(F12:F14)</f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5">
        <f t="shared" si="3"/>
        <v>0</v>
      </c>
      <c r="V11" s="5">
        <f t="shared" si="3"/>
        <v>0</v>
      </c>
    </row>
    <row r="12" spans="1:22" ht="24.75" customHeight="1">
      <c r="A12" s="5" t="s">
        <v>144</v>
      </c>
      <c r="B12" s="5" t="s">
        <v>145</v>
      </c>
      <c r="C12" s="5" t="s">
        <v>149</v>
      </c>
      <c r="D12" s="5" t="s">
        <v>146</v>
      </c>
      <c r="E12" s="5" t="s">
        <v>238</v>
      </c>
      <c r="F12" s="5">
        <f>G12+H12+K12+L12+R12+S12</f>
        <v>0</v>
      </c>
      <c r="G12" s="12">
        <v>0</v>
      </c>
      <c r="H12" s="5">
        <f>SUM(I12:J12)</f>
        <v>0</v>
      </c>
      <c r="I12" s="12">
        <v>0</v>
      </c>
      <c r="J12" s="12"/>
      <c r="K12" s="12">
        <v>0</v>
      </c>
      <c r="L12" s="5">
        <f>SUM(M12:Q12)</f>
        <v>0</v>
      </c>
      <c r="M12" s="12">
        <v>0</v>
      </c>
      <c r="N12" s="12">
        <v>0</v>
      </c>
      <c r="O12" s="12"/>
      <c r="P12" s="12"/>
      <c r="Q12" s="12">
        <v>0</v>
      </c>
      <c r="R12" s="12">
        <v>0</v>
      </c>
      <c r="S12" s="5">
        <f>SUM(T12:V12)</f>
        <v>0</v>
      </c>
      <c r="T12" s="12">
        <v>0</v>
      </c>
      <c r="U12" s="12">
        <v>0</v>
      </c>
      <c r="V12" s="12">
        <v>0</v>
      </c>
    </row>
    <row r="13" spans="1:22" ht="24.75" customHeight="1">
      <c r="A13" s="5" t="s">
        <v>144</v>
      </c>
      <c r="B13" s="5" t="s">
        <v>158</v>
      </c>
      <c r="C13" s="5" t="s">
        <v>159</v>
      </c>
      <c r="D13" s="5" t="s">
        <v>146</v>
      </c>
      <c r="E13" s="5" t="s">
        <v>239</v>
      </c>
      <c r="F13" s="5">
        <f>G13+H13+K13+L13+R13+S13</f>
        <v>0</v>
      </c>
      <c r="G13" s="12">
        <v>0</v>
      </c>
      <c r="H13" s="5">
        <f>SUM(I13:J13)</f>
        <v>0</v>
      </c>
      <c r="I13" s="12">
        <v>0</v>
      </c>
      <c r="J13" s="12">
        <v>0</v>
      </c>
      <c r="K13" s="12">
        <v>0</v>
      </c>
      <c r="L13" s="5">
        <f>SUM(M13:Q13)</f>
        <v>0</v>
      </c>
      <c r="M13" s="12"/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5">
        <f>SUM(T13:V13)</f>
        <v>0</v>
      </c>
      <c r="T13" s="12">
        <v>0</v>
      </c>
      <c r="U13" s="12">
        <v>0</v>
      </c>
      <c r="V13" s="12">
        <v>0</v>
      </c>
    </row>
    <row r="14" spans="1:22" ht="24.75" customHeight="1">
      <c r="A14" s="5" t="s">
        <v>144</v>
      </c>
      <c r="B14" s="5" t="s">
        <v>163</v>
      </c>
      <c r="C14" s="5" t="s">
        <v>159</v>
      </c>
      <c r="D14" s="5" t="s">
        <v>146</v>
      </c>
      <c r="E14" s="5" t="s">
        <v>240</v>
      </c>
      <c r="F14" s="5">
        <f>G14+H14+K14+L14+R14+S14</f>
        <v>0</v>
      </c>
      <c r="G14" s="12">
        <v>0</v>
      </c>
      <c r="H14" s="5">
        <f>SUM(I14:J14)</f>
        <v>0</v>
      </c>
      <c r="I14" s="12">
        <v>0</v>
      </c>
      <c r="J14" s="12">
        <v>0</v>
      </c>
      <c r="K14" s="12">
        <v>0</v>
      </c>
      <c r="L14" s="5">
        <f>SUM(M14:Q14)</f>
        <v>0</v>
      </c>
      <c r="M14" s="12">
        <v>0</v>
      </c>
      <c r="N14" s="12"/>
      <c r="O14" s="12">
        <v>0</v>
      </c>
      <c r="P14" s="12">
        <v>0</v>
      </c>
      <c r="Q14" s="12"/>
      <c r="R14" s="12">
        <v>0</v>
      </c>
      <c r="S14" s="5">
        <f>SUM(T14:V14)</f>
        <v>0</v>
      </c>
      <c r="T14" s="12">
        <v>0</v>
      </c>
      <c r="U14" s="12">
        <v>0</v>
      </c>
      <c r="V14" s="12">
        <v>0</v>
      </c>
    </row>
    <row r="19" ht="14.25">
      <c r="M19">
        <f>L13-M13</f>
        <v>0</v>
      </c>
    </row>
  </sheetData>
  <sheetProtection/>
  <mergeCells count="3">
    <mergeCell ref="S1:V1"/>
    <mergeCell ref="S3:V3"/>
    <mergeCell ref="A2:V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F96" sqref="F96"/>
    </sheetView>
  </sheetViews>
  <sheetFormatPr defaultColWidth="9.00390625" defaultRowHeight="14.25"/>
  <cols>
    <col min="5" max="5" width="45.875" style="0" customWidth="1"/>
    <col min="6" max="6" width="37.625" style="0" customWidth="1"/>
    <col min="7" max="7" width="22.75390625" style="0" customWidth="1"/>
    <col min="8" max="8" width="17.375" style="0" customWidth="1"/>
    <col min="9" max="9" width="11.625" style="0" bestFit="1" customWidth="1"/>
    <col min="10" max="10" width="12.75390625" style="0" customWidth="1"/>
  </cols>
  <sheetData>
    <row r="1" spans="8:10" ht="14.25">
      <c r="H1" s="75" t="s">
        <v>283</v>
      </c>
      <c r="I1" s="75"/>
      <c r="J1" s="75"/>
    </row>
    <row r="2" spans="1:10" ht="36.75" customHeight="1">
      <c r="A2" s="73" t="s">
        <v>284</v>
      </c>
      <c r="B2" s="73"/>
      <c r="C2" s="73"/>
      <c r="D2" s="73"/>
      <c r="E2" s="73"/>
      <c r="F2" s="73"/>
      <c r="G2" s="73"/>
      <c r="H2" s="73"/>
      <c r="I2" s="73"/>
      <c r="J2" s="73"/>
    </row>
    <row r="3" spans="8:10" ht="14.25">
      <c r="H3" s="76" t="s">
        <v>5</v>
      </c>
      <c r="I3" s="76"/>
      <c r="J3" s="76"/>
    </row>
    <row r="4" spans="1:10" ht="19.5" customHeight="1">
      <c r="A4" s="5" t="s">
        <v>74</v>
      </c>
      <c r="B4" s="5" t="s">
        <v>139</v>
      </c>
      <c r="C4" s="5"/>
      <c r="D4" s="5"/>
      <c r="E4" s="5" t="s">
        <v>221</v>
      </c>
      <c r="F4" s="5" t="s">
        <v>285</v>
      </c>
      <c r="G4" s="5" t="s">
        <v>286</v>
      </c>
      <c r="H4" s="5" t="s">
        <v>287</v>
      </c>
      <c r="I4" s="5" t="s">
        <v>288</v>
      </c>
      <c r="J4" s="5" t="s">
        <v>289</v>
      </c>
    </row>
    <row r="5" spans="1:10" ht="19.5" customHeight="1">
      <c r="A5" s="5"/>
      <c r="B5" s="5" t="s">
        <v>141</v>
      </c>
      <c r="C5" s="5" t="s">
        <v>142</v>
      </c>
      <c r="D5" s="5" t="s">
        <v>143</v>
      </c>
      <c r="E5" s="5"/>
      <c r="F5" s="5"/>
      <c r="G5" s="5"/>
      <c r="H5" s="5"/>
      <c r="I5" s="5"/>
      <c r="J5" s="5"/>
    </row>
    <row r="6" spans="1:10" ht="19.5" customHeight="1">
      <c r="A6" s="5" t="s">
        <v>95</v>
      </c>
      <c r="B6" s="5" t="s">
        <v>95</v>
      </c>
      <c r="C6" s="5" t="s">
        <v>95</v>
      </c>
      <c r="D6" s="5" t="s">
        <v>95</v>
      </c>
      <c r="E6" s="5" t="s">
        <v>95</v>
      </c>
      <c r="F6" s="5" t="s">
        <v>95</v>
      </c>
      <c r="G6" s="5" t="s">
        <v>95</v>
      </c>
      <c r="H6" s="5" t="s">
        <v>95</v>
      </c>
      <c r="I6" s="5">
        <v>1</v>
      </c>
      <c r="J6" s="5" t="s">
        <v>95</v>
      </c>
    </row>
    <row r="7" spans="1:10" ht="19.5" customHeight="1">
      <c r="A7" s="5"/>
      <c r="B7" s="5"/>
      <c r="C7" s="5"/>
      <c r="D7" s="5"/>
      <c r="E7" s="5" t="s">
        <v>96</v>
      </c>
      <c r="F7" s="5"/>
      <c r="G7" s="5"/>
      <c r="H7" s="5"/>
      <c r="I7" s="22"/>
      <c r="J7" s="5" t="s">
        <v>290</v>
      </c>
    </row>
    <row r="8" spans="1:10" ht="19.5" customHeight="1">
      <c r="A8" s="5"/>
      <c r="B8" s="5"/>
      <c r="C8" s="5"/>
      <c r="D8" s="5"/>
      <c r="E8" s="5" t="s">
        <v>79</v>
      </c>
      <c r="F8" s="5"/>
      <c r="G8" s="5"/>
      <c r="H8" s="5"/>
      <c r="I8" s="22">
        <f>I9+I77+I80+I83</f>
        <v>30390000</v>
      </c>
      <c r="J8" s="5" t="s">
        <v>290</v>
      </c>
    </row>
    <row r="9" spans="1:10" ht="19.5" customHeight="1">
      <c r="A9" s="16" t="s">
        <v>97</v>
      </c>
      <c r="B9" s="14"/>
      <c r="C9" s="14"/>
      <c r="D9" s="14"/>
      <c r="E9" s="14" t="s">
        <v>333</v>
      </c>
      <c r="F9" s="5"/>
      <c r="G9" s="5"/>
      <c r="H9" s="5"/>
      <c r="I9" s="22">
        <f>SUM(I10:I76)</f>
        <v>28850000</v>
      </c>
      <c r="J9" s="5" t="s">
        <v>290</v>
      </c>
    </row>
    <row r="10" spans="1:10" ht="19.5" customHeight="1">
      <c r="A10" s="65" t="s">
        <v>97</v>
      </c>
      <c r="B10" s="66" t="s">
        <v>350</v>
      </c>
      <c r="C10" s="66" t="s">
        <v>351</v>
      </c>
      <c r="D10" s="66" t="s">
        <v>359</v>
      </c>
      <c r="E10" s="40" t="s">
        <v>519</v>
      </c>
      <c r="F10" s="41" t="s">
        <v>529</v>
      </c>
      <c r="G10" s="40" t="s">
        <v>291</v>
      </c>
      <c r="H10" s="40" t="s">
        <v>292</v>
      </c>
      <c r="I10" s="37">
        <v>539600</v>
      </c>
      <c r="J10" s="5" t="s">
        <v>290</v>
      </c>
    </row>
    <row r="11" spans="1:10" ht="19.5" customHeight="1">
      <c r="A11" s="65" t="s">
        <v>97</v>
      </c>
      <c r="B11" s="66" t="s">
        <v>350</v>
      </c>
      <c r="C11" s="66" t="s">
        <v>351</v>
      </c>
      <c r="D11" s="66" t="s">
        <v>359</v>
      </c>
      <c r="E11" s="40" t="s">
        <v>352</v>
      </c>
      <c r="F11" s="41" t="s">
        <v>529</v>
      </c>
      <c r="G11" s="40" t="s">
        <v>291</v>
      </c>
      <c r="H11" s="40" t="s">
        <v>292</v>
      </c>
      <c r="I11" s="37">
        <v>110400</v>
      </c>
      <c r="J11" s="5"/>
    </row>
    <row r="12" spans="1:10" ht="19.5" customHeight="1">
      <c r="A12" s="65" t="s">
        <v>97</v>
      </c>
      <c r="B12" s="66" t="s">
        <v>350</v>
      </c>
      <c r="C12" s="66" t="s">
        <v>351</v>
      </c>
      <c r="D12" s="66" t="s">
        <v>359</v>
      </c>
      <c r="E12" s="40" t="s">
        <v>352</v>
      </c>
      <c r="F12" s="41" t="s">
        <v>530</v>
      </c>
      <c r="G12" s="40" t="s">
        <v>291</v>
      </c>
      <c r="H12" s="40" t="s">
        <v>292</v>
      </c>
      <c r="I12" s="37">
        <v>50000</v>
      </c>
      <c r="J12" s="5"/>
    </row>
    <row r="13" spans="1:10" ht="19.5" customHeight="1">
      <c r="A13" s="65" t="s">
        <v>97</v>
      </c>
      <c r="B13" s="66" t="s">
        <v>350</v>
      </c>
      <c r="C13" s="66" t="s">
        <v>351</v>
      </c>
      <c r="D13" s="66" t="s">
        <v>359</v>
      </c>
      <c r="E13" s="40" t="s">
        <v>352</v>
      </c>
      <c r="F13" s="41" t="s">
        <v>531</v>
      </c>
      <c r="G13" s="40" t="s">
        <v>291</v>
      </c>
      <c r="H13" s="40" t="s">
        <v>292</v>
      </c>
      <c r="I13" s="37">
        <v>250000</v>
      </c>
      <c r="J13" s="5"/>
    </row>
    <row r="14" spans="1:10" ht="19.5" customHeight="1">
      <c r="A14" s="65" t="s">
        <v>97</v>
      </c>
      <c r="B14" s="66" t="s">
        <v>350</v>
      </c>
      <c r="C14" s="66" t="s">
        <v>351</v>
      </c>
      <c r="D14" s="66" t="s">
        <v>532</v>
      </c>
      <c r="E14" s="40" t="s">
        <v>148</v>
      </c>
      <c r="F14" s="41" t="s">
        <v>533</v>
      </c>
      <c r="G14" s="40" t="s">
        <v>291</v>
      </c>
      <c r="H14" s="40" t="s">
        <v>292</v>
      </c>
      <c r="I14" s="37">
        <v>100000</v>
      </c>
      <c r="J14" s="5"/>
    </row>
    <row r="15" spans="1:10" ht="19.5" customHeight="1">
      <c r="A15" s="65" t="s">
        <v>97</v>
      </c>
      <c r="B15" s="66" t="s">
        <v>350</v>
      </c>
      <c r="C15" s="66" t="s">
        <v>351</v>
      </c>
      <c r="D15" s="66" t="s">
        <v>359</v>
      </c>
      <c r="E15" s="40" t="s">
        <v>352</v>
      </c>
      <c r="F15" s="41" t="s">
        <v>534</v>
      </c>
      <c r="G15" s="40" t="s">
        <v>291</v>
      </c>
      <c r="H15" s="40" t="s">
        <v>292</v>
      </c>
      <c r="I15" s="37">
        <v>30000</v>
      </c>
      <c r="J15" s="5"/>
    </row>
    <row r="16" spans="1:10" ht="19.5" customHeight="1">
      <c r="A16" s="65" t="s">
        <v>97</v>
      </c>
      <c r="B16" s="66" t="s">
        <v>350</v>
      </c>
      <c r="C16" s="66" t="s">
        <v>351</v>
      </c>
      <c r="D16" s="66" t="s">
        <v>359</v>
      </c>
      <c r="E16" s="40" t="s">
        <v>352</v>
      </c>
      <c r="F16" s="41" t="s">
        <v>535</v>
      </c>
      <c r="G16" s="40" t="s">
        <v>291</v>
      </c>
      <c r="H16" s="40" t="s">
        <v>292</v>
      </c>
      <c r="I16" s="37">
        <v>30000</v>
      </c>
      <c r="J16" s="5"/>
    </row>
    <row r="17" spans="1:10" ht="19.5" customHeight="1">
      <c r="A17" s="65" t="s">
        <v>97</v>
      </c>
      <c r="B17" s="66" t="s">
        <v>350</v>
      </c>
      <c r="C17" s="66" t="s">
        <v>351</v>
      </c>
      <c r="D17" s="66" t="s">
        <v>359</v>
      </c>
      <c r="E17" s="40" t="s">
        <v>352</v>
      </c>
      <c r="F17" s="41" t="s">
        <v>536</v>
      </c>
      <c r="G17" s="40" t="s">
        <v>291</v>
      </c>
      <c r="H17" s="40" t="s">
        <v>292</v>
      </c>
      <c r="I17" s="37">
        <v>60000</v>
      </c>
      <c r="J17" s="5"/>
    </row>
    <row r="18" spans="1:10" ht="19.5" customHeight="1">
      <c r="A18" s="65" t="s">
        <v>97</v>
      </c>
      <c r="B18" s="66" t="s">
        <v>350</v>
      </c>
      <c r="C18" s="66" t="s">
        <v>351</v>
      </c>
      <c r="D18" s="66" t="s">
        <v>359</v>
      </c>
      <c r="E18" s="40" t="s">
        <v>352</v>
      </c>
      <c r="F18" s="41" t="s">
        <v>537</v>
      </c>
      <c r="G18" s="40" t="s">
        <v>291</v>
      </c>
      <c r="H18" s="40" t="s">
        <v>292</v>
      </c>
      <c r="I18" s="37">
        <v>20000</v>
      </c>
      <c r="J18" s="5"/>
    </row>
    <row r="19" spans="1:10" s="33" customFormat="1" ht="19.5" customHeight="1">
      <c r="A19" s="65" t="s">
        <v>97</v>
      </c>
      <c r="B19" s="66" t="s">
        <v>350</v>
      </c>
      <c r="C19" s="66" t="s">
        <v>351</v>
      </c>
      <c r="D19" s="66" t="s">
        <v>359</v>
      </c>
      <c r="E19" s="40" t="s">
        <v>352</v>
      </c>
      <c r="F19" s="41" t="s">
        <v>538</v>
      </c>
      <c r="G19" s="40" t="s">
        <v>291</v>
      </c>
      <c r="H19" s="40" t="s">
        <v>292</v>
      </c>
      <c r="I19" s="37">
        <v>60000</v>
      </c>
      <c r="J19" s="32"/>
    </row>
    <row r="20" spans="1:10" s="33" customFormat="1" ht="19.5" customHeight="1">
      <c r="A20" s="65" t="s">
        <v>97</v>
      </c>
      <c r="B20" s="66" t="s">
        <v>350</v>
      </c>
      <c r="C20" s="66" t="s">
        <v>351</v>
      </c>
      <c r="D20" s="66" t="s">
        <v>359</v>
      </c>
      <c r="E20" s="40" t="s">
        <v>352</v>
      </c>
      <c r="F20" s="41" t="s">
        <v>539</v>
      </c>
      <c r="G20" s="40" t="s">
        <v>291</v>
      </c>
      <c r="H20" s="40" t="s">
        <v>292</v>
      </c>
      <c r="I20" s="37">
        <v>30000</v>
      </c>
      <c r="J20" s="32"/>
    </row>
    <row r="21" spans="1:10" ht="19.5" customHeight="1">
      <c r="A21" s="65" t="s">
        <v>97</v>
      </c>
      <c r="B21" s="66" t="s">
        <v>350</v>
      </c>
      <c r="C21" s="66" t="s">
        <v>351</v>
      </c>
      <c r="D21" s="66" t="s">
        <v>359</v>
      </c>
      <c r="E21" s="40" t="s">
        <v>352</v>
      </c>
      <c r="F21" s="41" t="s">
        <v>540</v>
      </c>
      <c r="G21" s="40" t="s">
        <v>291</v>
      </c>
      <c r="H21" s="40" t="s">
        <v>292</v>
      </c>
      <c r="I21" s="37">
        <v>30000</v>
      </c>
      <c r="J21" s="5"/>
    </row>
    <row r="22" spans="1:10" s="33" customFormat="1" ht="19.5" customHeight="1">
      <c r="A22" s="65">
        <v>606001</v>
      </c>
      <c r="B22" s="66" t="s">
        <v>499</v>
      </c>
      <c r="C22" s="66" t="s">
        <v>353</v>
      </c>
      <c r="D22" s="66" t="s">
        <v>353</v>
      </c>
      <c r="E22" s="40" t="s">
        <v>541</v>
      </c>
      <c r="F22" s="41" t="s">
        <v>542</v>
      </c>
      <c r="G22" s="40" t="s">
        <v>291</v>
      </c>
      <c r="H22" s="40" t="s">
        <v>292</v>
      </c>
      <c r="I22" s="37">
        <v>30000</v>
      </c>
      <c r="J22" s="32"/>
    </row>
    <row r="23" spans="1:10" s="33" customFormat="1" ht="19.5" customHeight="1">
      <c r="A23" s="65">
        <v>606001</v>
      </c>
      <c r="B23" s="66" t="s">
        <v>350</v>
      </c>
      <c r="C23" s="66" t="s">
        <v>498</v>
      </c>
      <c r="D23" s="66" t="s">
        <v>528</v>
      </c>
      <c r="E23" s="40" t="s">
        <v>543</v>
      </c>
      <c r="F23" s="41" t="s">
        <v>544</v>
      </c>
      <c r="G23" s="40" t="s">
        <v>291</v>
      </c>
      <c r="H23" s="40" t="s">
        <v>292</v>
      </c>
      <c r="I23" s="37">
        <v>100000</v>
      </c>
      <c r="J23" s="32"/>
    </row>
    <row r="24" spans="1:10" s="33" customFormat="1" ht="19.5" customHeight="1">
      <c r="A24" s="65">
        <v>606001</v>
      </c>
      <c r="B24" s="66" t="s">
        <v>499</v>
      </c>
      <c r="C24" s="66" t="s">
        <v>351</v>
      </c>
      <c r="D24" s="66" t="s">
        <v>353</v>
      </c>
      <c r="E24" s="40" t="s">
        <v>545</v>
      </c>
      <c r="F24" s="41" t="s">
        <v>546</v>
      </c>
      <c r="G24" s="40" t="s">
        <v>291</v>
      </c>
      <c r="H24" s="40" t="s">
        <v>292</v>
      </c>
      <c r="I24" s="37">
        <v>300000</v>
      </c>
      <c r="J24" s="32"/>
    </row>
    <row r="25" spans="1:10" s="33" customFormat="1" ht="19.5" customHeight="1">
      <c r="A25" s="65">
        <v>606001</v>
      </c>
      <c r="B25" s="66" t="s">
        <v>499</v>
      </c>
      <c r="C25" s="66" t="s">
        <v>351</v>
      </c>
      <c r="D25" s="66" t="s">
        <v>353</v>
      </c>
      <c r="E25" s="40" t="s">
        <v>545</v>
      </c>
      <c r="F25" s="40" t="s">
        <v>335</v>
      </c>
      <c r="G25" s="40" t="s">
        <v>291</v>
      </c>
      <c r="H25" s="40" t="s">
        <v>292</v>
      </c>
      <c r="I25" s="37">
        <v>100000</v>
      </c>
      <c r="J25" s="32"/>
    </row>
    <row r="26" spans="1:10" s="33" customFormat="1" ht="19.5" customHeight="1">
      <c r="A26" s="65">
        <v>606001</v>
      </c>
      <c r="B26" s="66" t="s">
        <v>499</v>
      </c>
      <c r="C26" s="66" t="s">
        <v>351</v>
      </c>
      <c r="D26" s="66" t="s">
        <v>353</v>
      </c>
      <c r="E26" s="40" t="s">
        <v>545</v>
      </c>
      <c r="F26" s="40" t="s">
        <v>335</v>
      </c>
      <c r="G26" s="40" t="s">
        <v>291</v>
      </c>
      <c r="H26" s="40" t="s">
        <v>292</v>
      </c>
      <c r="I26" s="37">
        <v>200000</v>
      </c>
      <c r="J26" s="32"/>
    </row>
    <row r="27" spans="1:10" s="33" customFormat="1" ht="19.5" customHeight="1">
      <c r="A27" s="65">
        <v>606001</v>
      </c>
      <c r="B27" s="66" t="s">
        <v>527</v>
      </c>
      <c r="C27" s="66" t="s">
        <v>353</v>
      </c>
      <c r="D27" s="66" t="s">
        <v>353</v>
      </c>
      <c r="E27" s="40" t="s">
        <v>547</v>
      </c>
      <c r="F27" s="40" t="s">
        <v>468</v>
      </c>
      <c r="G27" s="40" t="s">
        <v>291</v>
      </c>
      <c r="H27" s="40" t="s">
        <v>292</v>
      </c>
      <c r="I27" s="37">
        <v>450000</v>
      </c>
      <c r="J27" s="32"/>
    </row>
    <row r="28" spans="1:10" s="33" customFormat="1" ht="19.5" customHeight="1">
      <c r="A28" s="65">
        <v>606001</v>
      </c>
      <c r="B28" s="66" t="s">
        <v>527</v>
      </c>
      <c r="C28" s="66" t="s">
        <v>353</v>
      </c>
      <c r="D28" s="66" t="s">
        <v>353</v>
      </c>
      <c r="E28" s="40" t="s">
        <v>547</v>
      </c>
      <c r="F28" s="40" t="s">
        <v>468</v>
      </c>
      <c r="G28" s="40" t="s">
        <v>291</v>
      </c>
      <c r="H28" s="40" t="s">
        <v>292</v>
      </c>
      <c r="I28" s="37">
        <v>150000</v>
      </c>
      <c r="J28" s="32"/>
    </row>
    <row r="29" spans="1:10" s="33" customFormat="1" ht="19.5" customHeight="1">
      <c r="A29" s="65">
        <v>606001</v>
      </c>
      <c r="B29" s="66" t="s">
        <v>499</v>
      </c>
      <c r="C29" s="66" t="s">
        <v>524</v>
      </c>
      <c r="D29" s="66" t="s">
        <v>357</v>
      </c>
      <c r="E29" s="40" t="s">
        <v>548</v>
      </c>
      <c r="F29" s="40" t="s">
        <v>337</v>
      </c>
      <c r="G29" s="40" t="s">
        <v>291</v>
      </c>
      <c r="H29" s="40" t="s">
        <v>292</v>
      </c>
      <c r="I29" s="37">
        <v>300000</v>
      </c>
      <c r="J29" s="32"/>
    </row>
    <row r="30" spans="1:10" s="33" customFormat="1" ht="19.5" customHeight="1">
      <c r="A30" s="65" t="s">
        <v>144</v>
      </c>
      <c r="B30" s="66" t="s">
        <v>523</v>
      </c>
      <c r="C30" s="66" t="s">
        <v>524</v>
      </c>
      <c r="D30" s="66" t="s">
        <v>353</v>
      </c>
      <c r="E30" s="40" t="s">
        <v>355</v>
      </c>
      <c r="F30" s="40" t="s">
        <v>549</v>
      </c>
      <c r="G30" s="40" t="s">
        <v>291</v>
      </c>
      <c r="H30" s="40" t="s">
        <v>292</v>
      </c>
      <c r="I30" s="37">
        <v>400000</v>
      </c>
      <c r="J30" s="32"/>
    </row>
    <row r="31" spans="1:10" s="33" customFormat="1" ht="19.5" customHeight="1">
      <c r="A31" s="65" t="s">
        <v>144</v>
      </c>
      <c r="B31" s="66" t="s">
        <v>523</v>
      </c>
      <c r="C31" s="66" t="s">
        <v>524</v>
      </c>
      <c r="D31" s="66" t="s">
        <v>353</v>
      </c>
      <c r="E31" s="40" t="s">
        <v>355</v>
      </c>
      <c r="F31" s="40" t="s">
        <v>549</v>
      </c>
      <c r="G31" s="40" t="s">
        <v>291</v>
      </c>
      <c r="H31" s="40" t="s">
        <v>292</v>
      </c>
      <c r="I31" s="37">
        <v>100000</v>
      </c>
      <c r="J31" s="32"/>
    </row>
    <row r="32" spans="1:10" s="33" customFormat="1" ht="19.5" customHeight="1">
      <c r="A32" s="65">
        <v>606001</v>
      </c>
      <c r="B32" s="66" t="s">
        <v>499</v>
      </c>
      <c r="C32" s="66" t="s">
        <v>353</v>
      </c>
      <c r="D32" s="66" t="s">
        <v>353</v>
      </c>
      <c r="E32" s="40" t="s">
        <v>541</v>
      </c>
      <c r="F32" s="40" t="s">
        <v>550</v>
      </c>
      <c r="G32" s="40" t="s">
        <v>291</v>
      </c>
      <c r="H32" s="40" t="s">
        <v>292</v>
      </c>
      <c r="I32" s="37">
        <v>150000</v>
      </c>
      <c r="J32" s="32"/>
    </row>
    <row r="33" spans="1:10" s="33" customFormat="1" ht="19.5" customHeight="1">
      <c r="A33" s="65" t="s">
        <v>97</v>
      </c>
      <c r="B33" s="66" t="s">
        <v>350</v>
      </c>
      <c r="C33" s="66" t="s">
        <v>351</v>
      </c>
      <c r="D33" s="66" t="s">
        <v>359</v>
      </c>
      <c r="E33" s="40" t="s">
        <v>352</v>
      </c>
      <c r="F33" s="40" t="s">
        <v>551</v>
      </c>
      <c r="G33" s="40" t="s">
        <v>291</v>
      </c>
      <c r="H33" s="40" t="s">
        <v>292</v>
      </c>
      <c r="I33" s="37">
        <v>200000</v>
      </c>
      <c r="J33" s="32"/>
    </row>
    <row r="34" spans="1:10" s="33" customFormat="1" ht="19.5" customHeight="1">
      <c r="A34" s="65" t="s">
        <v>97</v>
      </c>
      <c r="B34" s="66" t="s">
        <v>499</v>
      </c>
      <c r="C34" s="66" t="s">
        <v>357</v>
      </c>
      <c r="D34" s="66" t="s">
        <v>353</v>
      </c>
      <c r="E34" s="40" t="s">
        <v>552</v>
      </c>
      <c r="F34" s="40" t="s">
        <v>338</v>
      </c>
      <c r="G34" s="40" t="s">
        <v>291</v>
      </c>
      <c r="H34" s="40" t="s">
        <v>292</v>
      </c>
      <c r="I34" s="37">
        <v>300000</v>
      </c>
      <c r="J34" s="32"/>
    </row>
    <row r="35" spans="1:10" s="33" customFormat="1" ht="19.5" customHeight="1">
      <c r="A35" s="65">
        <v>606001</v>
      </c>
      <c r="B35" s="66" t="s">
        <v>499</v>
      </c>
      <c r="C35" s="66" t="s">
        <v>353</v>
      </c>
      <c r="D35" s="66" t="s">
        <v>353</v>
      </c>
      <c r="E35" s="40" t="s">
        <v>541</v>
      </c>
      <c r="F35" s="40" t="s">
        <v>553</v>
      </c>
      <c r="G35" s="40" t="s">
        <v>291</v>
      </c>
      <c r="H35" s="40" t="s">
        <v>292</v>
      </c>
      <c r="I35" s="37">
        <v>208000</v>
      </c>
      <c r="J35" s="32"/>
    </row>
    <row r="36" spans="1:10" s="33" customFormat="1" ht="19.5" customHeight="1">
      <c r="A36" s="65">
        <v>606001</v>
      </c>
      <c r="B36" s="66" t="s">
        <v>499</v>
      </c>
      <c r="C36" s="66" t="s">
        <v>353</v>
      </c>
      <c r="D36" s="66" t="s">
        <v>353</v>
      </c>
      <c r="E36" s="40" t="s">
        <v>541</v>
      </c>
      <c r="F36" s="40" t="s">
        <v>553</v>
      </c>
      <c r="G36" s="40" t="s">
        <v>291</v>
      </c>
      <c r="H36" s="40" t="s">
        <v>292</v>
      </c>
      <c r="I36" s="37">
        <v>200000</v>
      </c>
      <c r="J36" s="32"/>
    </row>
    <row r="37" spans="1:10" s="33" customFormat="1" ht="19.5" customHeight="1">
      <c r="A37" s="65">
        <v>606001</v>
      </c>
      <c r="B37" s="66" t="s">
        <v>499</v>
      </c>
      <c r="C37" s="66" t="s">
        <v>353</v>
      </c>
      <c r="D37" s="66" t="s">
        <v>353</v>
      </c>
      <c r="E37" s="40" t="s">
        <v>541</v>
      </c>
      <c r="F37" s="40" t="s">
        <v>553</v>
      </c>
      <c r="G37" s="40" t="s">
        <v>291</v>
      </c>
      <c r="H37" s="40" t="s">
        <v>292</v>
      </c>
      <c r="I37" s="37">
        <v>676800</v>
      </c>
      <c r="J37" s="32"/>
    </row>
    <row r="38" spans="1:10" s="33" customFormat="1" ht="19.5" customHeight="1">
      <c r="A38" s="65">
        <v>606001</v>
      </c>
      <c r="B38" s="66" t="s">
        <v>499</v>
      </c>
      <c r="C38" s="66" t="s">
        <v>353</v>
      </c>
      <c r="D38" s="66" t="s">
        <v>353</v>
      </c>
      <c r="E38" s="40" t="s">
        <v>541</v>
      </c>
      <c r="F38" s="40" t="s">
        <v>553</v>
      </c>
      <c r="G38" s="40" t="s">
        <v>291</v>
      </c>
      <c r="H38" s="40" t="s">
        <v>292</v>
      </c>
      <c r="I38" s="37">
        <v>115200</v>
      </c>
      <c r="J38" s="32"/>
    </row>
    <row r="39" spans="1:10" s="33" customFormat="1" ht="19.5" customHeight="1">
      <c r="A39" s="65">
        <v>606001</v>
      </c>
      <c r="B39" s="66" t="s">
        <v>499</v>
      </c>
      <c r="C39" s="66" t="s">
        <v>353</v>
      </c>
      <c r="D39" s="66" t="s">
        <v>353</v>
      </c>
      <c r="E39" s="40" t="s">
        <v>541</v>
      </c>
      <c r="F39" s="40" t="s">
        <v>339</v>
      </c>
      <c r="G39" s="40" t="s">
        <v>291</v>
      </c>
      <c r="H39" s="40" t="s">
        <v>292</v>
      </c>
      <c r="I39" s="37">
        <v>200000</v>
      </c>
      <c r="J39" s="32"/>
    </row>
    <row r="40" spans="1:10" s="33" customFormat="1" ht="19.5" customHeight="1">
      <c r="A40" s="65" t="s">
        <v>144</v>
      </c>
      <c r="B40" s="66" t="s">
        <v>514</v>
      </c>
      <c r="C40" s="66" t="s">
        <v>521</v>
      </c>
      <c r="D40" s="66" t="s">
        <v>353</v>
      </c>
      <c r="E40" s="40" t="s">
        <v>361</v>
      </c>
      <c r="F40" s="40" t="s">
        <v>492</v>
      </c>
      <c r="G40" s="40" t="s">
        <v>291</v>
      </c>
      <c r="H40" s="40" t="s">
        <v>292</v>
      </c>
      <c r="I40" s="37">
        <v>200000</v>
      </c>
      <c r="J40" s="32"/>
    </row>
    <row r="41" spans="1:10" s="33" customFormat="1" ht="19.5" customHeight="1">
      <c r="A41" s="65">
        <v>606001</v>
      </c>
      <c r="B41" s="66" t="s">
        <v>499</v>
      </c>
      <c r="C41" s="66" t="s">
        <v>353</v>
      </c>
      <c r="D41" s="66" t="s">
        <v>353</v>
      </c>
      <c r="E41" s="40" t="s">
        <v>541</v>
      </c>
      <c r="F41" s="41" t="s">
        <v>493</v>
      </c>
      <c r="G41" s="40" t="s">
        <v>291</v>
      </c>
      <c r="H41" s="40" t="s">
        <v>292</v>
      </c>
      <c r="I41" s="37">
        <v>400000</v>
      </c>
      <c r="J41" s="32"/>
    </row>
    <row r="42" spans="1:10" s="33" customFormat="1" ht="19.5" customHeight="1">
      <c r="A42" s="65" t="s">
        <v>97</v>
      </c>
      <c r="B42" s="66" t="s">
        <v>554</v>
      </c>
      <c r="C42" s="66" t="s">
        <v>353</v>
      </c>
      <c r="D42" s="66" t="s">
        <v>353</v>
      </c>
      <c r="E42" s="40" t="s">
        <v>157</v>
      </c>
      <c r="F42" s="40" t="s">
        <v>555</v>
      </c>
      <c r="G42" s="40" t="s">
        <v>291</v>
      </c>
      <c r="H42" s="40" t="s">
        <v>292</v>
      </c>
      <c r="I42" s="37">
        <v>100000</v>
      </c>
      <c r="J42" s="32"/>
    </row>
    <row r="43" spans="1:10" s="33" customFormat="1" ht="19.5" customHeight="1">
      <c r="A43" s="65" t="s">
        <v>144</v>
      </c>
      <c r="B43" s="66" t="s">
        <v>499</v>
      </c>
      <c r="C43" s="66" t="s">
        <v>524</v>
      </c>
      <c r="D43" s="66" t="s">
        <v>357</v>
      </c>
      <c r="E43" s="40" t="s">
        <v>360</v>
      </c>
      <c r="F43" s="40" t="s">
        <v>556</v>
      </c>
      <c r="G43" s="40" t="s">
        <v>291</v>
      </c>
      <c r="H43" s="40" t="s">
        <v>292</v>
      </c>
      <c r="I43" s="37">
        <v>1000000</v>
      </c>
      <c r="J43" s="32"/>
    </row>
    <row r="44" spans="1:10" s="33" customFormat="1" ht="19.5" customHeight="1">
      <c r="A44" s="65">
        <v>606001</v>
      </c>
      <c r="B44" s="66" t="s">
        <v>499</v>
      </c>
      <c r="C44" s="66" t="s">
        <v>353</v>
      </c>
      <c r="D44" s="66" t="s">
        <v>353</v>
      </c>
      <c r="E44" s="40" t="s">
        <v>541</v>
      </c>
      <c r="F44" s="41" t="s">
        <v>494</v>
      </c>
      <c r="G44" s="40" t="s">
        <v>291</v>
      </c>
      <c r="H44" s="40" t="s">
        <v>292</v>
      </c>
      <c r="I44" s="37">
        <v>2000000</v>
      </c>
      <c r="J44" s="32"/>
    </row>
    <row r="45" spans="1:10" s="33" customFormat="1" ht="19.5" customHeight="1">
      <c r="A45" s="65">
        <v>606001</v>
      </c>
      <c r="B45" s="66" t="s">
        <v>350</v>
      </c>
      <c r="C45" s="66" t="s">
        <v>353</v>
      </c>
      <c r="D45" s="66" t="s">
        <v>353</v>
      </c>
      <c r="E45" s="40" t="s">
        <v>557</v>
      </c>
      <c r="F45" s="40" t="s">
        <v>340</v>
      </c>
      <c r="G45" s="40" t="s">
        <v>291</v>
      </c>
      <c r="H45" s="40" t="s">
        <v>292</v>
      </c>
      <c r="I45" s="37">
        <v>160000</v>
      </c>
      <c r="J45" s="32"/>
    </row>
    <row r="46" spans="1:10" s="33" customFormat="1" ht="19.5" customHeight="1">
      <c r="A46" s="65" t="s">
        <v>144</v>
      </c>
      <c r="B46" s="66" t="s">
        <v>505</v>
      </c>
      <c r="C46" s="66" t="s">
        <v>357</v>
      </c>
      <c r="D46" s="66" t="s">
        <v>498</v>
      </c>
      <c r="E46" s="40" t="s">
        <v>558</v>
      </c>
      <c r="F46" s="40" t="s">
        <v>559</v>
      </c>
      <c r="G46" s="40" t="s">
        <v>291</v>
      </c>
      <c r="H46" s="40" t="s">
        <v>292</v>
      </c>
      <c r="I46" s="37">
        <v>5100000</v>
      </c>
      <c r="J46" s="32"/>
    </row>
    <row r="47" spans="1:10" s="33" customFormat="1" ht="19.5" customHeight="1">
      <c r="A47" s="65" t="s">
        <v>144</v>
      </c>
      <c r="B47" s="66" t="s">
        <v>505</v>
      </c>
      <c r="C47" s="66" t="s">
        <v>357</v>
      </c>
      <c r="D47" s="66" t="s">
        <v>498</v>
      </c>
      <c r="E47" s="40" t="s">
        <v>558</v>
      </c>
      <c r="F47" s="40" t="s">
        <v>496</v>
      </c>
      <c r="G47" s="40" t="s">
        <v>291</v>
      </c>
      <c r="H47" s="40" t="s">
        <v>292</v>
      </c>
      <c r="I47" s="37">
        <v>1000000</v>
      </c>
      <c r="J47" s="32"/>
    </row>
    <row r="48" spans="1:10" s="33" customFormat="1" ht="19.5" customHeight="1">
      <c r="A48" s="65" t="s">
        <v>144</v>
      </c>
      <c r="B48" s="66" t="s">
        <v>350</v>
      </c>
      <c r="C48" s="66" t="s">
        <v>351</v>
      </c>
      <c r="D48" s="66" t="s">
        <v>359</v>
      </c>
      <c r="E48" s="40" t="s">
        <v>352</v>
      </c>
      <c r="F48" s="40" t="s">
        <v>342</v>
      </c>
      <c r="G48" s="40" t="s">
        <v>291</v>
      </c>
      <c r="H48" s="40" t="s">
        <v>292</v>
      </c>
      <c r="I48" s="37">
        <v>520000</v>
      </c>
      <c r="J48" s="32"/>
    </row>
    <row r="49" spans="1:10" s="33" customFormat="1" ht="19.5" customHeight="1">
      <c r="A49" s="65" t="s">
        <v>144</v>
      </c>
      <c r="B49" s="66" t="s">
        <v>350</v>
      </c>
      <c r="C49" s="66" t="s">
        <v>351</v>
      </c>
      <c r="D49" s="66" t="s">
        <v>359</v>
      </c>
      <c r="E49" s="40" t="s">
        <v>352</v>
      </c>
      <c r="F49" s="40" t="s">
        <v>342</v>
      </c>
      <c r="G49" s="40" t="s">
        <v>291</v>
      </c>
      <c r="H49" s="40" t="s">
        <v>292</v>
      </c>
      <c r="I49" s="37">
        <v>300000</v>
      </c>
      <c r="J49" s="32"/>
    </row>
    <row r="50" spans="1:10" s="33" customFormat="1" ht="19.5" customHeight="1">
      <c r="A50" s="65" t="s">
        <v>144</v>
      </c>
      <c r="B50" s="66" t="s">
        <v>523</v>
      </c>
      <c r="C50" s="66" t="s">
        <v>528</v>
      </c>
      <c r="D50" s="66" t="s">
        <v>353</v>
      </c>
      <c r="E50" s="40" t="s">
        <v>481</v>
      </c>
      <c r="F50" s="40" t="s">
        <v>482</v>
      </c>
      <c r="G50" s="40" t="s">
        <v>291</v>
      </c>
      <c r="H50" s="40" t="s">
        <v>292</v>
      </c>
      <c r="I50" s="37">
        <v>670000</v>
      </c>
      <c r="J50" s="32"/>
    </row>
    <row r="51" spans="1:10" s="33" customFormat="1" ht="19.5" customHeight="1">
      <c r="A51" s="65" t="s">
        <v>97</v>
      </c>
      <c r="B51" s="66" t="s">
        <v>350</v>
      </c>
      <c r="C51" s="66" t="s">
        <v>351</v>
      </c>
      <c r="D51" s="66" t="s">
        <v>359</v>
      </c>
      <c r="E51" s="40" t="s">
        <v>352</v>
      </c>
      <c r="F51" s="40" t="s">
        <v>343</v>
      </c>
      <c r="G51" s="40" t="s">
        <v>291</v>
      </c>
      <c r="H51" s="40" t="s">
        <v>292</v>
      </c>
      <c r="I51" s="37">
        <v>100000</v>
      </c>
      <c r="J51" s="32"/>
    </row>
    <row r="52" spans="1:10" s="33" customFormat="1" ht="19.5" customHeight="1">
      <c r="A52" s="65" t="s">
        <v>97</v>
      </c>
      <c r="B52" s="66" t="s">
        <v>350</v>
      </c>
      <c r="C52" s="66" t="s">
        <v>351</v>
      </c>
      <c r="D52" s="66" t="s">
        <v>359</v>
      </c>
      <c r="E52" s="40" t="s">
        <v>352</v>
      </c>
      <c r="F52" s="40" t="s">
        <v>344</v>
      </c>
      <c r="G52" s="40" t="s">
        <v>291</v>
      </c>
      <c r="H52" s="40" t="s">
        <v>292</v>
      </c>
      <c r="I52" s="37">
        <v>200000</v>
      </c>
      <c r="J52" s="32"/>
    </row>
    <row r="53" spans="1:10" s="33" customFormat="1" ht="19.5" customHeight="1">
      <c r="A53" s="65" t="s">
        <v>144</v>
      </c>
      <c r="B53" s="66" t="s">
        <v>163</v>
      </c>
      <c r="C53" s="66" t="s">
        <v>584</v>
      </c>
      <c r="D53" s="66" t="s">
        <v>585</v>
      </c>
      <c r="E53" s="40" t="s">
        <v>356</v>
      </c>
      <c r="F53" s="40" t="s">
        <v>345</v>
      </c>
      <c r="G53" s="40" t="s">
        <v>291</v>
      </c>
      <c r="H53" s="40" t="s">
        <v>292</v>
      </c>
      <c r="I53" s="37">
        <v>100000</v>
      </c>
      <c r="J53" s="32"/>
    </row>
    <row r="54" spans="1:10" s="33" customFormat="1" ht="19.5" customHeight="1">
      <c r="A54" s="65" t="s">
        <v>144</v>
      </c>
      <c r="B54" s="66" t="s">
        <v>163</v>
      </c>
      <c r="C54" s="66" t="s">
        <v>584</v>
      </c>
      <c r="D54" s="66" t="s">
        <v>585</v>
      </c>
      <c r="E54" s="40" t="s">
        <v>356</v>
      </c>
      <c r="F54" s="40" t="s">
        <v>345</v>
      </c>
      <c r="G54" s="40" t="s">
        <v>291</v>
      </c>
      <c r="H54" s="40" t="s">
        <v>292</v>
      </c>
      <c r="I54" s="37">
        <v>50000</v>
      </c>
      <c r="J54" s="32"/>
    </row>
    <row r="55" spans="1:10" s="33" customFormat="1" ht="19.5" customHeight="1">
      <c r="A55" s="65" t="s">
        <v>97</v>
      </c>
      <c r="B55" s="66" t="s">
        <v>589</v>
      </c>
      <c r="C55" s="66" t="s">
        <v>590</v>
      </c>
      <c r="D55" s="66" t="s">
        <v>590</v>
      </c>
      <c r="E55" s="40" t="s">
        <v>483</v>
      </c>
      <c r="F55" s="41" t="s">
        <v>479</v>
      </c>
      <c r="G55" s="40" t="s">
        <v>291</v>
      </c>
      <c r="H55" s="40" t="s">
        <v>292</v>
      </c>
      <c r="I55" s="37">
        <v>50000</v>
      </c>
      <c r="J55" s="32"/>
    </row>
    <row r="56" spans="1:10" s="33" customFormat="1" ht="19.5" customHeight="1">
      <c r="A56" s="65" t="s">
        <v>97</v>
      </c>
      <c r="B56" s="66" t="s">
        <v>589</v>
      </c>
      <c r="C56" s="66" t="s">
        <v>590</v>
      </c>
      <c r="D56" s="66" t="s">
        <v>590</v>
      </c>
      <c r="E56" s="40" t="s">
        <v>483</v>
      </c>
      <c r="F56" s="41" t="s">
        <v>480</v>
      </c>
      <c r="G56" s="40" t="s">
        <v>291</v>
      </c>
      <c r="H56" s="40" t="s">
        <v>292</v>
      </c>
      <c r="I56" s="37">
        <v>1390000</v>
      </c>
      <c r="J56" s="32"/>
    </row>
    <row r="57" spans="1:10" s="33" customFormat="1" ht="19.5" customHeight="1">
      <c r="A57" s="65">
        <v>606001</v>
      </c>
      <c r="B57" s="66" t="s">
        <v>591</v>
      </c>
      <c r="C57" s="66" t="s">
        <v>590</v>
      </c>
      <c r="D57" s="66" t="s">
        <v>590</v>
      </c>
      <c r="E57" s="40" t="s">
        <v>500</v>
      </c>
      <c r="F57" s="40" t="s">
        <v>486</v>
      </c>
      <c r="G57" s="40" t="s">
        <v>291</v>
      </c>
      <c r="H57" s="40" t="s">
        <v>292</v>
      </c>
      <c r="I57" s="37">
        <v>300000</v>
      </c>
      <c r="J57" s="32"/>
    </row>
    <row r="58" spans="1:10" s="33" customFormat="1" ht="19.5" customHeight="1">
      <c r="A58" s="65">
        <v>606001</v>
      </c>
      <c r="B58" s="66" t="s">
        <v>591</v>
      </c>
      <c r="C58" s="66" t="s">
        <v>590</v>
      </c>
      <c r="D58" s="66" t="s">
        <v>590</v>
      </c>
      <c r="E58" s="40" t="s">
        <v>500</v>
      </c>
      <c r="F58" s="40" t="s">
        <v>487</v>
      </c>
      <c r="G58" s="40" t="s">
        <v>291</v>
      </c>
      <c r="H58" s="40" t="s">
        <v>292</v>
      </c>
      <c r="I58" s="37">
        <v>800000</v>
      </c>
      <c r="J58" s="32"/>
    </row>
    <row r="59" spans="1:10" s="33" customFormat="1" ht="19.5" customHeight="1">
      <c r="A59" s="65">
        <v>606001</v>
      </c>
      <c r="B59" s="66" t="s">
        <v>591</v>
      </c>
      <c r="C59" s="66" t="s">
        <v>590</v>
      </c>
      <c r="D59" s="66" t="s">
        <v>590</v>
      </c>
      <c r="E59" s="40" t="s">
        <v>501</v>
      </c>
      <c r="F59" s="40" t="s">
        <v>502</v>
      </c>
      <c r="G59" s="40" t="s">
        <v>291</v>
      </c>
      <c r="H59" s="40" t="s">
        <v>292</v>
      </c>
      <c r="I59" s="37">
        <v>300000</v>
      </c>
      <c r="J59" s="32"/>
    </row>
    <row r="60" spans="1:10" s="33" customFormat="1" ht="19.5" customHeight="1">
      <c r="A60" s="65">
        <v>606001</v>
      </c>
      <c r="B60" s="66" t="s">
        <v>592</v>
      </c>
      <c r="C60" s="66" t="s">
        <v>590</v>
      </c>
      <c r="D60" s="66" t="s">
        <v>590</v>
      </c>
      <c r="E60" s="40" t="s">
        <v>503</v>
      </c>
      <c r="F60" s="40" t="s">
        <v>504</v>
      </c>
      <c r="G60" s="40" t="s">
        <v>291</v>
      </c>
      <c r="H60" s="40" t="s">
        <v>292</v>
      </c>
      <c r="I60" s="37">
        <v>1000000</v>
      </c>
      <c r="J60" s="32"/>
    </row>
    <row r="61" spans="1:10" s="33" customFormat="1" ht="19.5" customHeight="1">
      <c r="A61" s="65">
        <v>606001</v>
      </c>
      <c r="B61" s="66" t="s">
        <v>592</v>
      </c>
      <c r="C61" s="66" t="s">
        <v>590</v>
      </c>
      <c r="D61" s="66" t="s">
        <v>590</v>
      </c>
      <c r="E61" s="40" t="s">
        <v>503</v>
      </c>
      <c r="F61" s="40" t="s">
        <v>504</v>
      </c>
      <c r="G61" s="40" t="s">
        <v>291</v>
      </c>
      <c r="H61" s="40" t="s">
        <v>292</v>
      </c>
      <c r="I61" s="37">
        <v>600000</v>
      </c>
      <c r="J61" s="32"/>
    </row>
    <row r="62" spans="1:10" s="33" customFormat="1" ht="19.5" customHeight="1">
      <c r="A62" s="65">
        <v>606001</v>
      </c>
      <c r="B62" s="66" t="s">
        <v>591</v>
      </c>
      <c r="C62" s="66" t="s">
        <v>590</v>
      </c>
      <c r="D62" s="66" t="s">
        <v>590</v>
      </c>
      <c r="E62" s="40" t="s">
        <v>501</v>
      </c>
      <c r="F62" s="40" t="s">
        <v>346</v>
      </c>
      <c r="G62" s="40" t="s">
        <v>291</v>
      </c>
      <c r="H62" s="40" t="s">
        <v>292</v>
      </c>
      <c r="I62" s="37">
        <v>600000</v>
      </c>
      <c r="J62" s="32"/>
    </row>
    <row r="63" spans="1:10" s="33" customFormat="1" ht="19.5" customHeight="1">
      <c r="A63" s="65">
        <v>606001</v>
      </c>
      <c r="B63" s="66" t="s">
        <v>591</v>
      </c>
      <c r="C63" s="66" t="s">
        <v>590</v>
      </c>
      <c r="D63" s="66" t="s">
        <v>590</v>
      </c>
      <c r="E63" s="40" t="s">
        <v>501</v>
      </c>
      <c r="F63" s="40" t="s">
        <v>347</v>
      </c>
      <c r="G63" s="40" t="s">
        <v>291</v>
      </c>
      <c r="H63" s="40" t="s">
        <v>292</v>
      </c>
      <c r="I63" s="37">
        <v>340000</v>
      </c>
      <c r="J63" s="32"/>
    </row>
    <row r="64" spans="1:10" s="33" customFormat="1" ht="19.5" customHeight="1">
      <c r="A64" s="65" t="s">
        <v>144</v>
      </c>
      <c r="B64" s="66" t="s">
        <v>593</v>
      </c>
      <c r="C64" s="66" t="s">
        <v>594</v>
      </c>
      <c r="D64" s="66" t="s">
        <v>585</v>
      </c>
      <c r="E64" s="40" t="s">
        <v>506</v>
      </c>
      <c r="F64" s="40" t="s">
        <v>348</v>
      </c>
      <c r="G64" s="40" t="s">
        <v>291</v>
      </c>
      <c r="H64" s="40" t="s">
        <v>292</v>
      </c>
      <c r="I64" s="37">
        <v>700000</v>
      </c>
      <c r="J64" s="32"/>
    </row>
    <row r="65" spans="1:10" s="33" customFormat="1" ht="19.5" customHeight="1">
      <c r="A65" s="65">
        <v>606001</v>
      </c>
      <c r="B65" s="66" t="s">
        <v>591</v>
      </c>
      <c r="C65" s="66" t="s">
        <v>590</v>
      </c>
      <c r="D65" s="66" t="s">
        <v>590</v>
      </c>
      <c r="E65" s="40" t="s">
        <v>501</v>
      </c>
      <c r="F65" s="40" t="s">
        <v>465</v>
      </c>
      <c r="G65" s="40" t="s">
        <v>291</v>
      </c>
      <c r="H65" s="40" t="s">
        <v>292</v>
      </c>
      <c r="I65" s="37">
        <v>200000</v>
      </c>
      <c r="J65" s="32"/>
    </row>
    <row r="66" spans="1:10" s="33" customFormat="1" ht="19.5" customHeight="1">
      <c r="A66" s="65" t="s">
        <v>144</v>
      </c>
      <c r="B66" s="66" t="s">
        <v>593</v>
      </c>
      <c r="C66" s="66" t="s">
        <v>594</v>
      </c>
      <c r="D66" s="66" t="s">
        <v>585</v>
      </c>
      <c r="E66" s="40" t="s">
        <v>170</v>
      </c>
      <c r="F66" s="40" t="s">
        <v>341</v>
      </c>
      <c r="G66" s="40" t="s">
        <v>291</v>
      </c>
      <c r="H66" s="40" t="s">
        <v>292</v>
      </c>
      <c r="I66" s="37">
        <v>1430000</v>
      </c>
      <c r="J66" s="32"/>
    </row>
    <row r="67" spans="1:10" s="33" customFormat="1" ht="19.5" customHeight="1">
      <c r="A67" s="65">
        <v>606001</v>
      </c>
      <c r="B67" s="66" t="s">
        <v>591</v>
      </c>
      <c r="C67" s="66" t="s">
        <v>590</v>
      </c>
      <c r="D67" s="66" t="s">
        <v>590</v>
      </c>
      <c r="E67" s="40" t="s">
        <v>501</v>
      </c>
      <c r="F67" s="40" t="s">
        <v>349</v>
      </c>
      <c r="G67" s="40" t="s">
        <v>291</v>
      </c>
      <c r="H67" s="40" t="s">
        <v>292</v>
      </c>
      <c r="I67" s="37">
        <v>400000</v>
      </c>
      <c r="J67" s="32"/>
    </row>
    <row r="68" spans="1:10" s="33" customFormat="1" ht="19.5" customHeight="1">
      <c r="A68" s="65">
        <v>606001</v>
      </c>
      <c r="B68" s="66" t="s">
        <v>591</v>
      </c>
      <c r="C68" s="66" t="s">
        <v>590</v>
      </c>
      <c r="D68" s="66" t="s">
        <v>590</v>
      </c>
      <c r="E68" s="40" t="s">
        <v>501</v>
      </c>
      <c r="F68" s="40" t="s">
        <v>520</v>
      </c>
      <c r="G68" s="40" t="s">
        <v>291</v>
      </c>
      <c r="H68" s="40" t="s">
        <v>292</v>
      </c>
      <c r="I68" s="37">
        <v>250000</v>
      </c>
      <c r="J68" s="32"/>
    </row>
    <row r="69" spans="1:10" s="33" customFormat="1" ht="19.5" customHeight="1">
      <c r="A69" s="65" t="s">
        <v>144</v>
      </c>
      <c r="B69" s="66" t="s">
        <v>171</v>
      </c>
      <c r="C69" s="66" t="s">
        <v>146</v>
      </c>
      <c r="D69" s="66" t="s">
        <v>586</v>
      </c>
      <c r="E69" s="40" t="s">
        <v>354</v>
      </c>
      <c r="F69" s="40" t="s">
        <v>336</v>
      </c>
      <c r="G69" s="40" t="s">
        <v>291</v>
      </c>
      <c r="H69" s="40" t="s">
        <v>292</v>
      </c>
      <c r="I69" s="37">
        <v>200000</v>
      </c>
      <c r="J69" s="32"/>
    </row>
    <row r="70" spans="1:10" s="33" customFormat="1" ht="19.5" customHeight="1">
      <c r="A70" s="65">
        <v>606001</v>
      </c>
      <c r="B70" s="66" t="s">
        <v>587</v>
      </c>
      <c r="C70" s="66" t="s">
        <v>588</v>
      </c>
      <c r="D70" s="66" t="s">
        <v>588</v>
      </c>
      <c r="E70" s="40" t="s">
        <v>507</v>
      </c>
      <c r="F70" s="40" t="s">
        <v>508</v>
      </c>
      <c r="G70" s="40" t="s">
        <v>291</v>
      </c>
      <c r="H70" s="40" t="s">
        <v>292</v>
      </c>
      <c r="I70" s="37">
        <v>1200000</v>
      </c>
      <c r="J70" s="32"/>
    </row>
    <row r="71" spans="1:10" s="33" customFormat="1" ht="19.5" customHeight="1">
      <c r="A71" s="65">
        <v>606001</v>
      </c>
      <c r="B71" s="66" t="s">
        <v>595</v>
      </c>
      <c r="C71" s="66" t="s">
        <v>588</v>
      </c>
      <c r="D71" s="66" t="s">
        <v>588</v>
      </c>
      <c r="E71" s="40" t="s">
        <v>509</v>
      </c>
      <c r="F71" s="40" t="s">
        <v>510</v>
      </c>
      <c r="G71" s="40" t="s">
        <v>291</v>
      </c>
      <c r="H71" s="40" t="s">
        <v>292</v>
      </c>
      <c r="I71" s="37">
        <v>721000</v>
      </c>
      <c r="J71" s="32"/>
    </row>
    <row r="72" spans="1:10" s="33" customFormat="1" ht="19.5" customHeight="1">
      <c r="A72" s="65">
        <v>606001</v>
      </c>
      <c r="B72" s="66" t="s">
        <v>595</v>
      </c>
      <c r="C72" s="66" t="s">
        <v>588</v>
      </c>
      <c r="D72" s="66" t="s">
        <v>588</v>
      </c>
      <c r="E72" s="40" t="s">
        <v>509</v>
      </c>
      <c r="F72" s="40" t="s">
        <v>510</v>
      </c>
      <c r="G72" s="40" t="s">
        <v>291</v>
      </c>
      <c r="H72" s="40" t="s">
        <v>292</v>
      </c>
      <c r="I72" s="37">
        <v>349000</v>
      </c>
      <c r="J72" s="32"/>
    </row>
    <row r="73" spans="1:10" s="33" customFormat="1" ht="19.5" customHeight="1">
      <c r="A73" s="65">
        <v>606001</v>
      </c>
      <c r="B73" s="66" t="s">
        <v>587</v>
      </c>
      <c r="C73" s="66" t="s">
        <v>596</v>
      </c>
      <c r="D73" s="66" t="s">
        <v>597</v>
      </c>
      <c r="E73" s="40" t="s">
        <v>511</v>
      </c>
      <c r="F73" s="40" t="s">
        <v>512</v>
      </c>
      <c r="G73" s="40" t="s">
        <v>291</v>
      </c>
      <c r="H73" s="40" t="s">
        <v>292</v>
      </c>
      <c r="I73" s="37">
        <v>230000</v>
      </c>
      <c r="J73" s="32"/>
    </row>
    <row r="74" spans="1:10" s="33" customFormat="1" ht="19.5" customHeight="1">
      <c r="A74" s="65" t="s">
        <v>97</v>
      </c>
      <c r="B74" s="66" t="s">
        <v>598</v>
      </c>
      <c r="C74" s="66" t="s">
        <v>588</v>
      </c>
      <c r="D74" s="66" t="s">
        <v>588</v>
      </c>
      <c r="E74" s="40" t="s">
        <v>483</v>
      </c>
      <c r="F74" s="40" t="s">
        <v>513</v>
      </c>
      <c r="G74" s="40" t="s">
        <v>291</v>
      </c>
      <c r="H74" s="40" t="s">
        <v>292</v>
      </c>
      <c r="I74" s="37">
        <v>50000</v>
      </c>
      <c r="J74" s="32"/>
    </row>
    <row r="75" spans="1:10" s="33" customFormat="1" ht="19.5" customHeight="1">
      <c r="A75" s="65" t="s">
        <v>144</v>
      </c>
      <c r="B75" s="66" t="s">
        <v>599</v>
      </c>
      <c r="C75" s="66" t="s">
        <v>600</v>
      </c>
      <c r="D75" s="66" t="s">
        <v>588</v>
      </c>
      <c r="E75" s="40" t="s">
        <v>361</v>
      </c>
      <c r="F75" s="40" t="s">
        <v>522</v>
      </c>
      <c r="G75" s="40" t="s">
        <v>291</v>
      </c>
      <c r="H75" s="40" t="s">
        <v>292</v>
      </c>
      <c r="I75" s="37">
        <v>70000</v>
      </c>
      <c r="J75" s="32"/>
    </row>
    <row r="76" spans="1:10" s="33" customFormat="1" ht="19.5" customHeight="1">
      <c r="A76" s="65" t="s">
        <v>144</v>
      </c>
      <c r="B76" s="66" t="s">
        <v>601</v>
      </c>
      <c r="C76" s="66" t="s">
        <v>602</v>
      </c>
      <c r="D76" s="66" t="s">
        <v>588</v>
      </c>
      <c r="E76" s="40" t="s">
        <v>525</v>
      </c>
      <c r="F76" s="40" t="s">
        <v>526</v>
      </c>
      <c r="G76" s="40" t="s">
        <v>291</v>
      </c>
      <c r="H76" s="40" t="s">
        <v>292</v>
      </c>
      <c r="I76" s="37">
        <v>280000</v>
      </c>
      <c r="J76" s="32"/>
    </row>
    <row r="77" spans="1:10" ht="19.5" customHeight="1">
      <c r="A77" s="65"/>
      <c r="B77" s="66"/>
      <c r="C77" s="66"/>
      <c r="D77" s="66"/>
      <c r="E77" s="44" t="s">
        <v>466</v>
      </c>
      <c r="F77" s="41"/>
      <c r="G77" s="40"/>
      <c r="H77" s="40"/>
      <c r="I77" s="38">
        <f>I78+I79</f>
        <v>180000</v>
      </c>
      <c r="J77" s="5"/>
    </row>
    <row r="78" spans="1:10" ht="19.5" customHeight="1">
      <c r="A78" s="65">
        <v>606002</v>
      </c>
      <c r="B78" s="66" t="s">
        <v>603</v>
      </c>
      <c r="C78" s="66" t="s">
        <v>521</v>
      </c>
      <c r="D78" s="66" t="s">
        <v>353</v>
      </c>
      <c r="E78" s="44" t="s">
        <v>606</v>
      </c>
      <c r="F78" s="41" t="s">
        <v>605</v>
      </c>
      <c r="G78" s="40" t="s">
        <v>291</v>
      </c>
      <c r="H78" s="40" t="s">
        <v>292</v>
      </c>
      <c r="I78" s="37">
        <v>132000</v>
      </c>
      <c r="J78" s="5"/>
    </row>
    <row r="79" spans="1:10" ht="19.5" customHeight="1">
      <c r="A79" s="65">
        <v>606002</v>
      </c>
      <c r="B79" s="66" t="s">
        <v>527</v>
      </c>
      <c r="C79" s="66" t="s">
        <v>521</v>
      </c>
      <c r="D79" s="66" t="s">
        <v>353</v>
      </c>
      <c r="E79" s="44" t="s">
        <v>606</v>
      </c>
      <c r="F79" s="41" t="s">
        <v>605</v>
      </c>
      <c r="G79" s="40" t="s">
        <v>291</v>
      </c>
      <c r="H79" s="40" t="s">
        <v>292</v>
      </c>
      <c r="I79" s="37">
        <v>48000</v>
      </c>
      <c r="J79" s="5"/>
    </row>
    <row r="80" spans="1:10" ht="19.5" customHeight="1">
      <c r="A80" s="65"/>
      <c r="B80" s="66"/>
      <c r="C80" s="66"/>
      <c r="D80" s="66"/>
      <c r="E80" s="44" t="s">
        <v>467</v>
      </c>
      <c r="F80" s="41"/>
      <c r="G80" s="40"/>
      <c r="H80" s="40"/>
      <c r="I80" s="37">
        <f>I81+I82</f>
        <v>800000</v>
      </c>
      <c r="J80" s="5"/>
    </row>
    <row r="81" spans="1:10" ht="19.5" customHeight="1">
      <c r="A81" s="65">
        <v>606001</v>
      </c>
      <c r="B81" s="66" t="s">
        <v>499</v>
      </c>
      <c r="C81" s="66" t="s">
        <v>353</v>
      </c>
      <c r="D81" s="66" t="s">
        <v>353</v>
      </c>
      <c r="E81" s="40" t="s">
        <v>489</v>
      </c>
      <c r="F81" s="41" t="s">
        <v>607</v>
      </c>
      <c r="G81" s="40" t="s">
        <v>291</v>
      </c>
      <c r="H81" s="40" t="s">
        <v>292</v>
      </c>
      <c r="I81" s="37">
        <v>45300</v>
      </c>
      <c r="J81" s="5"/>
    </row>
    <row r="82" spans="1:10" ht="19.5" customHeight="1">
      <c r="A82" s="65">
        <v>606001</v>
      </c>
      <c r="B82" s="66" t="s">
        <v>499</v>
      </c>
      <c r="C82" s="66" t="s">
        <v>353</v>
      </c>
      <c r="D82" s="66" t="s">
        <v>353</v>
      </c>
      <c r="E82" s="40" t="s">
        <v>489</v>
      </c>
      <c r="F82" s="41" t="s">
        <v>607</v>
      </c>
      <c r="G82" s="40" t="s">
        <v>291</v>
      </c>
      <c r="H82" s="40" t="s">
        <v>292</v>
      </c>
      <c r="I82" s="37">
        <v>754700</v>
      </c>
      <c r="J82" s="5"/>
    </row>
    <row r="83" spans="1:10" ht="19.5" customHeight="1">
      <c r="A83" s="65"/>
      <c r="B83" s="66"/>
      <c r="C83" s="66"/>
      <c r="D83" s="66"/>
      <c r="E83" s="44" t="s">
        <v>334</v>
      </c>
      <c r="F83" s="40"/>
      <c r="G83" s="40"/>
      <c r="H83" s="40"/>
      <c r="I83" s="39">
        <f>SUM(I84:I91)</f>
        <v>560000</v>
      </c>
      <c r="J83" s="5" t="s">
        <v>290</v>
      </c>
    </row>
    <row r="84" spans="1:10" ht="19.5" customHeight="1">
      <c r="A84" s="65" t="s">
        <v>177</v>
      </c>
      <c r="B84" s="66" t="s">
        <v>145</v>
      </c>
      <c r="C84" s="66" t="s">
        <v>582</v>
      </c>
      <c r="D84" s="66" t="s">
        <v>583</v>
      </c>
      <c r="E84" s="44" t="s">
        <v>352</v>
      </c>
      <c r="F84" s="41" t="s">
        <v>515</v>
      </c>
      <c r="G84" s="40" t="s">
        <v>291</v>
      </c>
      <c r="H84" s="40" t="s">
        <v>292</v>
      </c>
      <c r="I84" s="37">
        <v>50000</v>
      </c>
      <c r="J84" s="5" t="s">
        <v>290</v>
      </c>
    </row>
    <row r="85" spans="1:10" ht="19.5" customHeight="1">
      <c r="A85" s="65" t="s">
        <v>177</v>
      </c>
      <c r="B85" s="66" t="s">
        <v>145</v>
      </c>
      <c r="C85" s="66" t="s">
        <v>582</v>
      </c>
      <c r="D85" s="66" t="s">
        <v>359</v>
      </c>
      <c r="E85" s="44" t="s">
        <v>352</v>
      </c>
      <c r="F85" s="41" t="s">
        <v>516</v>
      </c>
      <c r="G85" s="40" t="s">
        <v>291</v>
      </c>
      <c r="H85" s="40" t="s">
        <v>292</v>
      </c>
      <c r="I85" s="37">
        <v>14000</v>
      </c>
      <c r="J85" s="5" t="s">
        <v>290</v>
      </c>
    </row>
    <row r="86" spans="1:10" ht="19.5" customHeight="1">
      <c r="A86" s="65" t="s">
        <v>177</v>
      </c>
      <c r="B86" s="66" t="s">
        <v>145</v>
      </c>
      <c r="C86" s="66" t="s">
        <v>582</v>
      </c>
      <c r="D86" s="66" t="s">
        <v>359</v>
      </c>
      <c r="E86" s="44" t="s">
        <v>352</v>
      </c>
      <c r="F86" s="41" t="s">
        <v>516</v>
      </c>
      <c r="G86" s="40" t="s">
        <v>291</v>
      </c>
      <c r="H86" s="40" t="s">
        <v>292</v>
      </c>
      <c r="I86" s="37">
        <v>36000</v>
      </c>
      <c r="J86" s="5" t="s">
        <v>290</v>
      </c>
    </row>
    <row r="87" spans="1:10" ht="19.5" customHeight="1">
      <c r="A87" s="65" t="s">
        <v>177</v>
      </c>
      <c r="B87" s="66" t="s">
        <v>145</v>
      </c>
      <c r="C87" s="66" t="s">
        <v>582</v>
      </c>
      <c r="D87" s="66" t="s">
        <v>359</v>
      </c>
      <c r="E87" s="44" t="s">
        <v>352</v>
      </c>
      <c r="F87" s="41" t="s">
        <v>517</v>
      </c>
      <c r="G87" s="40" t="s">
        <v>291</v>
      </c>
      <c r="H87" s="40" t="s">
        <v>292</v>
      </c>
      <c r="I87" s="37">
        <v>70000</v>
      </c>
      <c r="J87" s="5" t="s">
        <v>290</v>
      </c>
    </row>
    <row r="88" spans="1:10" ht="19.5" customHeight="1">
      <c r="A88" s="65" t="s">
        <v>177</v>
      </c>
      <c r="B88" s="66" t="s">
        <v>145</v>
      </c>
      <c r="C88" s="66" t="s">
        <v>582</v>
      </c>
      <c r="D88" s="66" t="s">
        <v>359</v>
      </c>
      <c r="E88" s="44" t="s">
        <v>352</v>
      </c>
      <c r="F88" s="41" t="s">
        <v>608</v>
      </c>
      <c r="G88" s="40"/>
      <c r="H88" s="40"/>
      <c r="I88" s="37">
        <v>10000</v>
      </c>
      <c r="J88" s="5"/>
    </row>
    <row r="89" spans="1:10" ht="19.5" customHeight="1">
      <c r="A89" s="65" t="s">
        <v>177</v>
      </c>
      <c r="B89" s="66" t="s">
        <v>145</v>
      </c>
      <c r="C89" s="66" t="s">
        <v>582</v>
      </c>
      <c r="D89" s="66" t="s">
        <v>359</v>
      </c>
      <c r="E89" s="44" t="s">
        <v>352</v>
      </c>
      <c r="F89" s="41" t="s">
        <v>518</v>
      </c>
      <c r="G89" s="40" t="s">
        <v>291</v>
      </c>
      <c r="H89" s="40" t="s">
        <v>292</v>
      </c>
      <c r="I89" s="37">
        <v>130000</v>
      </c>
      <c r="J89" s="5" t="s">
        <v>290</v>
      </c>
    </row>
    <row r="90" spans="1:10" ht="19.5" customHeight="1">
      <c r="A90" s="65" t="s">
        <v>177</v>
      </c>
      <c r="B90" s="66" t="s">
        <v>145</v>
      </c>
      <c r="C90" s="66" t="s">
        <v>582</v>
      </c>
      <c r="D90" s="66" t="s">
        <v>359</v>
      </c>
      <c r="E90" s="44" t="s">
        <v>352</v>
      </c>
      <c r="F90" s="41" t="s">
        <v>485</v>
      </c>
      <c r="G90" s="40" t="s">
        <v>291</v>
      </c>
      <c r="H90" s="40" t="s">
        <v>292</v>
      </c>
      <c r="I90" s="37">
        <v>70000</v>
      </c>
      <c r="J90" s="5" t="s">
        <v>290</v>
      </c>
    </row>
    <row r="91" spans="1:10" ht="19.5" customHeight="1">
      <c r="A91" s="65" t="s">
        <v>177</v>
      </c>
      <c r="B91" s="66" t="s">
        <v>145</v>
      </c>
      <c r="C91" s="66" t="s">
        <v>582</v>
      </c>
      <c r="D91" s="66" t="s">
        <v>359</v>
      </c>
      <c r="E91" s="44" t="s">
        <v>352</v>
      </c>
      <c r="F91" s="40" t="s">
        <v>609</v>
      </c>
      <c r="G91" s="40" t="s">
        <v>291</v>
      </c>
      <c r="H91" s="40" t="s">
        <v>292</v>
      </c>
      <c r="I91" s="37">
        <v>180000</v>
      </c>
      <c r="J91" s="5"/>
    </row>
  </sheetData>
  <sheetProtection/>
  <mergeCells count="3">
    <mergeCell ref="H1:J1"/>
    <mergeCell ref="H3:J3"/>
    <mergeCell ref="A2:J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9" scale="65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18.00390625" style="0" customWidth="1"/>
    <col min="2" max="2" width="27.75390625" style="0" customWidth="1"/>
    <col min="3" max="3" width="27.25390625" style="0" customWidth="1"/>
    <col min="4" max="4" width="17.375" style="0" customWidth="1"/>
    <col min="5" max="5" width="19.125" style="0" customWidth="1"/>
    <col min="6" max="6" width="17.375" style="0" customWidth="1"/>
    <col min="7" max="7" width="20.875" style="0" customWidth="1"/>
    <col min="8" max="8" width="18.50390625" style="0" customWidth="1"/>
    <col min="9" max="9" width="17.125" style="0" customWidth="1"/>
  </cols>
  <sheetData>
    <row r="1" ht="14.25">
      <c r="I1" t="s">
        <v>293</v>
      </c>
    </row>
    <row r="2" spans="1:9" ht="57" customHeight="1">
      <c r="A2" s="78" t="s">
        <v>294</v>
      </c>
      <c r="B2" s="78"/>
      <c r="C2" s="78"/>
      <c r="D2" s="78"/>
      <c r="E2" s="78"/>
      <c r="F2" s="78"/>
      <c r="G2" s="78"/>
      <c r="H2" s="78"/>
      <c r="I2" s="78"/>
    </row>
    <row r="3" spans="1:9" ht="19.5" customHeight="1">
      <c r="A3" s="5"/>
      <c r="B3" s="5"/>
      <c r="C3" s="5"/>
      <c r="D3" s="5"/>
      <c r="E3" s="5"/>
      <c r="F3" s="5"/>
      <c r="G3" s="5"/>
      <c r="H3" s="5"/>
      <c r="I3" s="5" t="s">
        <v>5</v>
      </c>
    </row>
    <row r="4" spans="1:9" ht="19.5" customHeight="1">
      <c r="A4" s="5" t="s">
        <v>295</v>
      </c>
      <c r="B4" s="5" t="s">
        <v>74</v>
      </c>
      <c r="C4" s="5" t="s">
        <v>139</v>
      </c>
      <c r="D4" s="5"/>
      <c r="E4" s="5"/>
      <c r="F4" s="5" t="s">
        <v>296</v>
      </c>
      <c r="G4" s="5" t="s">
        <v>285</v>
      </c>
      <c r="H4" s="5" t="s">
        <v>288</v>
      </c>
      <c r="I4" s="5" t="s">
        <v>297</v>
      </c>
    </row>
    <row r="5" spans="1:9" ht="19.5" customHeight="1">
      <c r="A5" s="5"/>
      <c r="B5" s="5"/>
      <c r="C5" s="5" t="s">
        <v>141</v>
      </c>
      <c r="D5" s="5" t="s">
        <v>142</v>
      </c>
      <c r="E5" s="5" t="s">
        <v>143</v>
      </c>
      <c r="F5" s="5"/>
      <c r="G5" s="5"/>
      <c r="H5" s="5"/>
      <c r="I5" s="5"/>
    </row>
    <row r="6" spans="1:9" ht="19.5" customHeight="1">
      <c r="A6" s="5" t="s">
        <v>95</v>
      </c>
      <c r="B6" s="5" t="s">
        <v>95</v>
      </c>
      <c r="C6" s="5" t="s">
        <v>95</v>
      </c>
      <c r="D6" s="5" t="s">
        <v>95</v>
      </c>
      <c r="E6" s="5" t="s">
        <v>95</v>
      </c>
      <c r="F6" s="5" t="s">
        <v>95</v>
      </c>
      <c r="G6" s="5" t="s">
        <v>95</v>
      </c>
      <c r="H6" s="5">
        <v>1</v>
      </c>
      <c r="I6" s="5">
        <v>2</v>
      </c>
    </row>
  </sheetData>
  <sheetProtection/>
  <mergeCells count="1">
    <mergeCell ref="A2:I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I25" sqref="I25"/>
    </sheetView>
  </sheetViews>
  <sheetFormatPr defaultColWidth="9.00390625" defaultRowHeight="14.25"/>
  <cols>
    <col min="1" max="1" width="7.75390625" style="0" customWidth="1"/>
    <col min="2" max="2" width="15.00390625" style="0" customWidth="1"/>
    <col min="3" max="3" width="5.375" style="0" customWidth="1"/>
    <col min="4" max="4" width="5.125" style="0" customWidth="1"/>
    <col min="5" max="5" width="4.625" style="0" customWidth="1"/>
    <col min="6" max="6" width="5.00390625" style="0" customWidth="1"/>
    <col min="7" max="8" width="5.25390625" style="0" customWidth="1"/>
    <col min="9" max="9" width="6.75390625" style="0" customWidth="1"/>
    <col min="10" max="10" width="5.875" style="0" customWidth="1"/>
    <col min="11" max="11" width="5.375" style="0" customWidth="1"/>
    <col min="12" max="12" width="5.75390625" style="0" customWidth="1"/>
    <col min="13" max="13" width="5.00390625" style="0" customWidth="1"/>
    <col min="14" max="14" width="6.25390625" style="0" customWidth="1"/>
    <col min="15" max="15" width="5.50390625" style="0" customWidth="1"/>
    <col min="16" max="16" width="9.25390625" style="0" customWidth="1"/>
    <col min="17" max="17" width="12.125" style="0" customWidth="1"/>
    <col min="19" max="19" width="5.75390625" style="0" customWidth="1"/>
    <col min="20" max="21" width="7.00390625" style="0" customWidth="1"/>
    <col min="22" max="22" width="5.875" style="0" customWidth="1"/>
    <col min="23" max="23" width="6.75390625" style="0" customWidth="1"/>
    <col min="24" max="24" width="9.50390625" style="0" customWidth="1"/>
    <col min="25" max="25" width="11.00390625" style="0" customWidth="1"/>
    <col min="27" max="27" width="15.25390625" style="0" customWidth="1"/>
  </cols>
  <sheetData>
    <row r="1" spans="26:27" ht="19.5" customHeight="1">
      <c r="Z1" s="75" t="s">
        <v>298</v>
      </c>
      <c r="AA1" s="75"/>
    </row>
    <row r="2" spans="1:27" ht="31.5">
      <c r="A2" s="73" t="s">
        <v>299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26:27" ht="14.25">
      <c r="Z3" s="75" t="s">
        <v>300</v>
      </c>
      <c r="AA3" s="75"/>
    </row>
    <row r="5" spans="1:27" ht="19.5" customHeight="1">
      <c r="A5" s="5" t="s">
        <v>74</v>
      </c>
      <c r="B5" s="5" t="s">
        <v>75</v>
      </c>
      <c r="C5" s="5" t="s">
        <v>301</v>
      </c>
      <c r="D5" s="5"/>
      <c r="E5" s="5"/>
      <c r="F5" s="5"/>
      <c r="G5" s="5" t="s">
        <v>302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 t="s">
        <v>303</v>
      </c>
      <c r="U5" s="5"/>
      <c r="V5" s="5"/>
      <c r="W5" s="5"/>
      <c r="X5" s="5"/>
      <c r="Y5" s="5" t="s">
        <v>304</v>
      </c>
      <c r="Z5" s="5"/>
      <c r="AA5" s="5" t="s">
        <v>305</v>
      </c>
    </row>
    <row r="6" spans="1:27" ht="30.75" customHeight="1">
      <c r="A6" s="5"/>
      <c r="B6" s="5"/>
      <c r="C6" s="5" t="s">
        <v>96</v>
      </c>
      <c r="D6" s="10" t="s">
        <v>320</v>
      </c>
      <c r="E6" s="10" t="s">
        <v>321</v>
      </c>
      <c r="F6" s="10" t="s">
        <v>322</v>
      </c>
      <c r="G6" s="5" t="s">
        <v>96</v>
      </c>
      <c r="H6" s="10" t="s">
        <v>323</v>
      </c>
      <c r="I6" s="5"/>
      <c r="J6" s="5"/>
      <c r="K6" s="5"/>
      <c r="L6" s="5"/>
      <c r="M6" s="10" t="s">
        <v>309</v>
      </c>
      <c r="N6" s="10" t="s">
        <v>310</v>
      </c>
      <c r="O6" s="10" t="s">
        <v>311</v>
      </c>
      <c r="P6" s="5"/>
      <c r="Q6" s="5"/>
      <c r="R6" s="5"/>
      <c r="S6" s="10" t="s">
        <v>312</v>
      </c>
      <c r="T6" s="10" t="s">
        <v>313</v>
      </c>
      <c r="U6" s="5"/>
      <c r="V6" s="5"/>
      <c r="W6" s="5"/>
      <c r="X6" s="10" t="s">
        <v>317</v>
      </c>
      <c r="Y6" s="10" t="s">
        <v>319</v>
      </c>
      <c r="Z6" s="10" t="s">
        <v>318</v>
      </c>
      <c r="AA6" s="5"/>
    </row>
    <row r="7" spans="1:27" ht="40.5" customHeight="1">
      <c r="A7" s="5"/>
      <c r="B7" s="5"/>
      <c r="C7" s="5"/>
      <c r="D7" s="5"/>
      <c r="E7" s="5"/>
      <c r="F7" s="5"/>
      <c r="G7" s="5"/>
      <c r="H7" s="5" t="s">
        <v>85</v>
      </c>
      <c r="I7" s="10" t="s">
        <v>324</v>
      </c>
      <c r="J7" s="5"/>
      <c r="K7" s="10" t="s">
        <v>326</v>
      </c>
      <c r="L7" s="10" t="s">
        <v>327</v>
      </c>
      <c r="M7" s="5"/>
      <c r="N7" s="5"/>
      <c r="O7" s="5" t="s">
        <v>85</v>
      </c>
      <c r="P7" s="11" t="s">
        <v>328</v>
      </c>
      <c r="Q7" s="11" t="s">
        <v>329</v>
      </c>
      <c r="R7" s="11" t="s">
        <v>330</v>
      </c>
      <c r="S7" s="5"/>
      <c r="T7" s="5" t="s">
        <v>85</v>
      </c>
      <c r="U7" s="10" t="s">
        <v>314</v>
      </c>
      <c r="V7" s="10" t="s">
        <v>315</v>
      </c>
      <c r="W7" s="10" t="s">
        <v>316</v>
      </c>
      <c r="X7" s="5"/>
      <c r="Y7" s="5"/>
      <c r="Z7" s="5"/>
      <c r="AA7" s="5"/>
    </row>
    <row r="8" spans="1:27" ht="33.75" customHeight="1">
      <c r="A8" s="5"/>
      <c r="B8" s="5"/>
      <c r="C8" s="5"/>
      <c r="D8" s="5"/>
      <c r="E8" s="5"/>
      <c r="F8" s="5"/>
      <c r="G8" s="5"/>
      <c r="H8" s="5"/>
      <c r="I8" s="5" t="s">
        <v>306</v>
      </c>
      <c r="J8" s="10" t="s">
        <v>325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5" t="s">
        <v>95</v>
      </c>
      <c r="B9" s="5" t="s">
        <v>95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23</v>
      </c>
      <c r="Y9" s="5">
        <v>24</v>
      </c>
      <c r="Z9" s="5">
        <v>26</v>
      </c>
      <c r="AA9" s="5">
        <v>27</v>
      </c>
    </row>
    <row r="10" spans="1:27" ht="24.75" customHeight="1">
      <c r="A10" s="5"/>
      <c r="B10" s="5" t="s">
        <v>96</v>
      </c>
      <c r="C10" s="5">
        <f>SUM(C11:C14)</f>
        <v>117</v>
      </c>
      <c r="D10" s="5">
        <f>SUM(D11:D14)</f>
        <v>73</v>
      </c>
      <c r="E10" s="5">
        <f aca="true" t="shared" si="0" ref="E10:AA10">SUM(E11:E14)</f>
        <v>36</v>
      </c>
      <c r="F10" s="5">
        <f t="shared" si="0"/>
        <v>0</v>
      </c>
      <c r="G10" s="5">
        <f t="shared" si="0"/>
        <v>145</v>
      </c>
      <c r="H10" s="5">
        <f t="shared" si="0"/>
        <v>134</v>
      </c>
      <c r="I10" s="5">
        <f t="shared" si="0"/>
        <v>59</v>
      </c>
      <c r="J10" s="5">
        <f t="shared" si="0"/>
        <v>0</v>
      </c>
      <c r="K10" s="5">
        <f t="shared" si="0"/>
        <v>73</v>
      </c>
      <c r="L10" s="5">
        <f t="shared" si="0"/>
        <v>2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11</v>
      </c>
      <c r="T10" s="5">
        <f t="shared" si="0"/>
        <v>2</v>
      </c>
      <c r="U10" s="5">
        <f t="shared" si="0"/>
        <v>2</v>
      </c>
      <c r="V10" s="5">
        <f t="shared" si="0"/>
        <v>0</v>
      </c>
      <c r="W10" s="5">
        <f t="shared" si="0"/>
        <v>0</v>
      </c>
      <c r="X10" s="5">
        <f t="shared" si="0"/>
        <v>2</v>
      </c>
      <c r="Y10" s="5">
        <f t="shared" si="0"/>
        <v>6</v>
      </c>
      <c r="Z10" s="5">
        <f t="shared" si="0"/>
        <v>6</v>
      </c>
      <c r="AA10" s="5">
        <f t="shared" si="0"/>
        <v>0</v>
      </c>
    </row>
    <row r="11" spans="1:27" ht="24.75" customHeight="1">
      <c r="A11" s="5" t="s">
        <v>97</v>
      </c>
      <c r="B11" s="5" t="s">
        <v>331</v>
      </c>
      <c r="C11" s="5">
        <f>SUM(D11:F11)</f>
        <v>63</v>
      </c>
      <c r="D11" s="12">
        <v>63</v>
      </c>
      <c r="E11" s="12">
        <v>0</v>
      </c>
      <c r="F11" s="12">
        <v>0</v>
      </c>
      <c r="G11" s="5">
        <f>H11+O11+S11</f>
        <v>138</v>
      </c>
      <c r="H11" s="5">
        <f>SUM(I11:L11)</f>
        <v>128</v>
      </c>
      <c r="I11" s="12">
        <v>54</v>
      </c>
      <c r="J11" s="12">
        <v>0</v>
      </c>
      <c r="K11" s="12">
        <v>73</v>
      </c>
      <c r="L11" s="12">
        <v>1</v>
      </c>
      <c r="M11" s="12"/>
      <c r="N11" s="12">
        <v>0</v>
      </c>
      <c r="O11" s="5">
        <f>SUM(P11:R11)</f>
        <v>0</v>
      </c>
      <c r="P11" s="12"/>
      <c r="Q11" s="12">
        <v>0</v>
      </c>
      <c r="R11" s="12">
        <v>0</v>
      </c>
      <c r="S11" s="12">
        <v>10</v>
      </c>
      <c r="T11" s="5">
        <f>SUM(U11:W11)</f>
        <v>2</v>
      </c>
      <c r="U11" s="12">
        <v>2</v>
      </c>
      <c r="V11" s="12">
        <v>0</v>
      </c>
      <c r="W11" s="12">
        <v>0</v>
      </c>
      <c r="X11" s="12">
        <v>2</v>
      </c>
      <c r="Y11" s="12">
        <v>3</v>
      </c>
      <c r="Z11" s="12">
        <v>3</v>
      </c>
      <c r="AA11" s="12">
        <v>0</v>
      </c>
    </row>
    <row r="12" spans="1:27" ht="24.75" customHeight="1">
      <c r="A12" s="5" t="s">
        <v>98</v>
      </c>
      <c r="B12" s="5" t="s">
        <v>332</v>
      </c>
      <c r="C12" s="5">
        <f>SUM(D12:F12)</f>
        <v>10</v>
      </c>
      <c r="D12" s="12">
        <v>10</v>
      </c>
      <c r="E12" s="12"/>
      <c r="F12" s="12">
        <v>0</v>
      </c>
      <c r="G12" s="5">
        <f>H12+O12+S12</f>
        <v>7</v>
      </c>
      <c r="H12" s="5">
        <f>SUM(I12:L12)</f>
        <v>6</v>
      </c>
      <c r="I12" s="12">
        <v>5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5">
        <f>SUM(P12:R12)</f>
        <v>0</v>
      </c>
      <c r="P12" s="12"/>
      <c r="Q12" s="12">
        <v>0</v>
      </c>
      <c r="R12" s="12">
        <v>0</v>
      </c>
      <c r="S12" s="12">
        <v>1</v>
      </c>
      <c r="T12" s="5">
        <f>SUM(U12:W12)</f>
        <v>0</v>
      </c>
      <c r="U12" s="12"/>
      <c r="V12" s="12">
        <v>0</v>
      </c>
      <c r="W12" s="12">
        <v>0</v>
      </c>
      <c r="X12" s="12">
        <v>0</v>
      </c>
      <c r="Y12" s="12">
        <v>1</v>
      </c>
      <c r="Z12" s="12">
        <v>1</v>
      </c>
      <c r="AA12" s="12">
        <v>0</v>
      </c>
    </row>
    <row r="13" spans="1:27" ht="24.75" customHeight="1">
      <c r="A13" s="5" t="s">
        <v>99</v>
      </c>
      <c r="B13" s="5" t="s">
        <v>100</v>
      </c>
      <c r="C13" s="5">
        <v>20</v>
      </c>
      <c r="D13" s="12">
        <v>0</v>
      </c>
      <c r="E13" s="12">
        <v>12</v>
      </c>
      <c r="F13" s="12">
        <v>0</v>
      </c>
      <c r="G13" s="5">
        <f>H13+O13+S13</f>
        <v>0</v>
      </c>
      <c r="H13" s="5">
        <f>SUM(I13:L13)</f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5">
        <f>SUM(P13:R13)</f>
        <v>0</v>
      </c>
      <c r="P13" s="12">
        <v>0</v>
      </c>
      <c r="Q13" s="12">
        <v>0</v>
      </c>
      <c r="R13" s="12">
        <v>0</v>
      </c>
      <c r="S13" s="12">
        <v>0</v>
      </c>
      <c r="T13" s="5">
        <f>SUM(U13:W13)</f>
        <v>0</v>
      </c>
      <c r="U13" s="12">
        <v>0</v>
      </c>
      <c r="V13" s="12">
        <v>0</v>
      </c>
      <c r="W13" s="12">
        <v>0</v>
      </c>
      <c r="X13" s="12">
        <v>0</v>
      </c>
      <c r="Y13" s="12">
        <v>1</v>
      </c>
      <c r="Z13" s="12">
        <v>1</v>
      </c>
      <c r="AA13" s="12">
        <v>0</v>
      </c>
    </row>
    <row r="14" spans="1:27" ht="24.75" customHeight="1">
      <c r="A14" s="5" t="s">
        <v>101</v>
      </c>
      <c r="B14" s="5" t="s">
        <v>102</v>
      </c>
      <c r="C14" s="5">
        <f>SUM(D14:F14)</f>
        <v>24</v>
      </c>
      <c r="D14" s="12">
        <v>0</v>
      </c>
      <c r="E14" s="12">
        <v>24</v>
      </c>
      <c r="F14" s="12">
        <v>0</v>
      </c>
      <c r="G14" s="5">
        <f>H14+O14+S14</f>
        <v>0</v>
      </c>
      <c r="H14" s="5">
        <f>SUM(I14:L14)</f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5">
        <f>SUM(P14:R14)</f>
        <v>0</v>
      </c>
      <c r="P14" s="12">
        <v>0</v>
      </c>
      <c r="Q14" s="12">
        <v>0</v>
      </c>
      <c r="R14" s="12">
        <v>0</v>
      </c>
      <c r="S14" s="12">
        <v>0</v>
      </c>
      <c r="T14" s="5">
        <f>SUM(U14:W14)</f>
        <v>0</v>
      </c>
      <c r="U14" s="12">
        <v>0</v>
      </c>
      <c r="V14" s="12">
        <v>0</v>
      </c>
      <c r="W14" s="12">
        <v>0</v>
      </c>
      <c r="X14" s="12">
        <v>0</v>
      </c>
      <c r="Y14" s="12">
        <v>1</v>
      </c>
      <c r="Z14" s="12">
        <v>1</v>
      </c>
      <c r="AA14" s="12">
        <v>0</v>
      </c>
    </row>
  </sheetData>
  <sheetProtection/>
  <mergeCells count="3">
    <mergeCell ref="Z1:AA1"/>
    <mergeCell ref="Z3:AA3"/>
    <mergeCell ref="A2:AA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12" scale="75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4">
      <selection activeCell="H19" sqref="H19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4.25">
      <c r="B1" s="47" t="s">
        <v>570</v>
      </c>
      <c r="C1" s="48"/>
      <c r="D1" s="53"/>
      <c r="E1" s="53"/>
    </row>
    <row r="2" spans="2:5" ht="14.25">
      <c r="B2" s="47" t="s">
        <v>571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28.5">
      <c r="B4" s="50" t="s">
        <v>572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14.25">
      <c r="B6" s="47" t="s">
        <v>573</v>
      </c>
      <c r="C6" s="48"/>
      <c r="D6" s="53"/>
      <c r="E6" s="55" t="s">
        <v>574</v>
      </c>
    </row>
    <row r="7" spans="2:5" ht="15" thickBot="1">
      <c r="B7" s="49"/>
      <c r="C7" s="49"/>
      <c r="D7" s="54"/>
      <c r="E7" s="54"/>
    </row>
    <row r="8" spans="2:5" ht="29.25" thickBot="1">
      <c r="B8" s="51" t="s">
        <v>575</v>
      </c>
      <c r="C8" s="52"/>
      <c r="D8" s="56"/>
      <c r="E8" s="57">
        <v>1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G28" sqref="G28"/>
    </sheetView>
  </sheetViews>
  <sheetFormatPr defaultColWidth="9.00390625" defaultRowHeight="14.25"/>
  <cols>
    <col min="1" max="1" width="47.25390625" style="0" customWidth="1"/>
    <col min="2" max="2" width="42.375" style="0" customWidth="1"/>
    <col min="3" max="3" width="45.25390625" style="0" customWidth="1"/>
    <col min="4" max="4" width="43.50390625" style="0" customWidth="1"/>
  </cols>
  <sheetData>
    <row r="1" ht="22.5" customHeight="1">
      <c r="D1" t="s">
        <v>3</v>
      </c>
    </row>
    <row r="2" spans="1:4" ht="31.5">
      <c r="A2" s="73" t="s">
        <v>4</v>
      </c>
      <c r="B2" s="73"/>
      <c r="C2" s="73"/>
      <c r="D2" s="73"/>
    </row>
    <row r="3" ht="14.25">
      <c r="D3" t="s">
        <v>5</v>
      </c>
    </row>
    <row r="4" spans="1:4" ht="20.25">
      <c r="A4" s="6" t="s">
        <v>6</v>
      </c>
      <c r="B4" s="6"/>
      <c r="C4" s="6" t="s">
        <v>7</v>
      </c>
      <c r="D4" s="5"/>
    </row>
    <row r="5" spans="1:4" ht="14.25">
      <c r="A5" s="5" t="s">
        <v>307</v>
      </c>
      <c r="B5" s="35" t="s">
        <v>576</v>
      </c>
      <c r="C5" s="5" t="s">
        <v>8</v>
      </c>
      <c r="D5" s="35" t="s">
        <v>577</v>
      </c>
    </row>
    <row r="6" spans="1:4" ht="14.25">
      <c r="A6" s="5" t="s">
        <v>9</v>
      </c>
      <c r="B6" s="12">
        <v>6390000</v>
      </c>
      <c r="C6" s="5" t="s">
        <v>10</v>
      </c>
      <c r="D6" s="12">
        <v>18062066</v>
      </c>
    </row>
    <row r="7" spans="1:4" ht="14.25">
      <c r="A7" s="5" t="s">
        <v>11</v>
      </c>
      <c r="B7" s="5">
        <f>SUM(B8:B10,B13:B16)</f>
        <v>0</v>
      </c>
      <c r="C7" s="5" t="s">
        <v>12</v>
      </c>
      <c r="D7" s="12"/>
    </row>
    <row r="8" spans="1:4" ht="14.25">
      <c r="A8" s="5" t="s">
        <v>13</v>
      </c>
      <c r="B8" s="12">
        <v>0</v>
      </c>
      <c r="C8" s="5" t="s">
        <v>14</v>
      </c>
      <c r="D8" s="12"/>
    </row>
    <row r="9" spans="1:4" ht="14.25">
      <c r="A9" s="5" t="s">
        <v>15</v>
      </c>
      <c r="B9" s="12">
        <v>0</v>
      </c>
      <c r="C9" s="5" t="s">
        <v>16</v>
      </c>
      <c r="D9" s="12">
        <v>1600000</v>
      </c>
    </row>
    <row r="10" spans="1:4" ht="14.25">
      <c r="A10" s="5" t="s">
        <v>17</v>
      </c>
      <c r="B10" s="5">
        <f>SUM(B11:B12)</f>
        <v>0</v>
      </c>
      <c r="C10" s="5" t="s">
        <v>18</v>
      </c>
      <c r="D10" s="12">
        <v>1070000</v>
      </c>
    </row>
    <row r="11" spans="1:4" ht="14.25">
      <c r="A11" s="5" t="s">
        <v>19</v>
      </c>
      <c r="B11" s="12">
        <v>0</v>
      </c>
      <c r="C11" s="5" t="s">
        <v>20</v>
      </c>
      <c r="D11" s="12">
        <v>100000</v>
      </c>
    </row>
    <row r="12" spans="1:4" ht="14.25">
      <c r="A12" s="5" t="s">
        <v>21</v>
      </c>
      <c r="B12" s="12">
        <v>0</v>
      </c>
      <c r="C12" s="5" t="s">
        <v>22</v>
      </c>
      <c r="D12" s="12">
        <v>909903</v>
      </c>
    </row>
    <row r="13" spans="1:4" ht="14.25">
      <c r="A13" s="5" t="s">
        <v>23</v>
      </c>
      <c r="B13" s="12">
        <v>0</v>
      </c>
      <c r="C13" s="5" t="s">
        <v>24</v>
      </c>
      <c r="D13" s="12">
        <v>1886928</v>
      </c>
    </row>
    <row r="14" spans="1:4" ht="14.25">
      <c r="A14" s="5" t="s">
        <v>25</v>
      </c>
      <c r="B14" s="12">
        <v>0</v>
      </c>
      <c r="C14" s="5" t="s">
        <v>26</v>
      </c>
      <c r="D14" s="12"/>
    </row>
    <row r="15" spans="1:4" ht="14.25">
      <c r="A15" s="5" t="s">
        <v>27</v>
      </c>
      <c r="B15" s="12">
        <v>0</v>
      </c>
      <c r="C15" s="5" t="s">
        <v>28</v>
      </c>
      <c r="D15" s="12">
        <v>4149052</v>
      </c>
    </row>
    <row r="16" spans="1:4" ht="14.25">
      <c r="A16" s="5" t="s">
        <v>29</v>
      </c>
      <c r="B16" s="12">
        <v>0</v>
      </c>
      <c r="C16" s="5" t="s">
        <v>30</v>
      </c>
      <c r="D16" s="12"/>
    </row>
    <row r="17" spans="1:4" ht="14.25">
      <c r="A17" s="5" t="s">
        <v>31</v>
      </c>
      <c r="B17" s="12">
        <v>0</v>
      </c>
      <c r="C17" s="5" t="s">
        <v>32</v>
      </c>
      <c r="D17" s="12">
        <v>8926000</v>
      </c>
    </row>
    <row r="18" spans="1:4" ht="14.25">
      <c r="A18" s="5" t="s">
        <v>33</v>
      </c>
      <c r="B18" s="12">
        <v>0</v>
      </c>
      <c r="C18" s="5" t="s">
        <v>34</v>
      </c>
      <c r="D18" s="12">
        <v>25869551</v>
      </c>
    </row>
    <row r="19" spans="1:4" ht="14.25">
      <c r="A19" s="5" t="s">
        <v>35</v>
      </c>
      <c r="B19" s="12">
        <v>0</v>
      </c>
      <c r="C19" s="5" t="s">
        <v>36</v>
      </c>
      <c r="D19" s="12"/>
    </row>
    <row r="20" spans="1:4" ht="14.25">
      <c r="A20" s="5" t="s">
        <v>37</v>
      </c>
      <c r="B20" s="12">
        <v>0</v>
      </c>
      <c r="C20" s="5" t="s">
        <v>38</v>
      </c>
      <c r="D20" s="12"/>
    </row>
    <row r="21" spans="1:4" ht="14.25">
      <c r="A21" s="5" t="s">
        <v>39</v>
      </c>
      <c r="B21" s="12">
        <v>0</v>
      </c>
      <c r="C21" s="5" t="s">
        <v>40</v>
      </c>
      <c r="D21" s="12"/>
    </row>
    <row r="22" spans="1:4" ht="14.25">
      <c r="A22" s="5"/>
      <c r="B22" s="5"/>
      <c r="C22" s="5" t="s">
        <v>41</v>
      </c>
      <c r="D22" s="12"/>
    </row>
    <row r="23" spans="1:4" ht="14.25">
      <c r="A23" s="5"/>
      <c r="B23" s="5"/>
      <c r="C23" s="5" t="s">
        <v>42</v>
      </c>
      <c r="D23" s="12"/>
    </row>
    <row r="24" spans="1:4" ht="14.25">
      <c r="A24" s="5"/>
      <c r="B24" s="5"/>
      <c r="C24" s="5" t="s">
        <v>43</v>
      </c>
      <c r="D24" s="12"/>
    </row>
    <row r="25" spans="1:4" ht="14.25">
      <c r="A25" s="5"/>
      <c r="B25" s="5"/>
      <c r="C25" s="5" t="s">
        <v>44</v>
      </c>
      <c r="D25" s="12">
        <v>1326500</v>
      </c>
    </row>
    <row r="26" spans="1:4" ht="14.25">
      <c r="A26" s="5"/>
      <c r="B26" s="5"/>
      <c r="C26" s="5" t="s">
        <v>45</v>
      </c>
      <c r="D26" s="12"/>
    </row>
    <row r="27" spans="1:4" ht="14.25">
      <c r="A27" s="5"/>
      <c r="B27" s="5"/>
      <c r="C27" s="5" t="s">
        <v>46</v>
      </c>
      <c r="D27" s="12"/>
    </row>
    <row r="28" spans="1:4" ht="14.25">
      <c r="A28" s="5"/>
      <c r="B28" s="5"/>
      <c r="C28" s="5" t="s">
        <v>47</v>
      </c>
      <c r="D28" s="12"/>
    </row>
    <row r="29" spans="1:4" ht="14.25">
      <c r="A29" s="5"/>
      <c r="B29" s="5"/>
      <c r="C29" s="5" t="s">
        <v>48</v>
      </c>
      <c r="D29" s="12"/>
    </row>
    <row r="30" spans="1:4" ht="14.25">
      <c r="A30" s="5"/>
      <c r="B30" s="5"/>
      <c r="C30" s="5" t="s">
        <v>49</v>
      </c>
      <c r="D30" s="12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5"/>
    </row>
    <row r="33" spans="1:4" ht="14.25">
      <c r="A33" s="5" t="s">
        <v>50</v>
      </c>
      <c r="B33" s="5">
        <f>B6+B7+B17+B18+B19+B20+B21</f>
        <v>6390000</v>
      </c>
      <c r="C33" s="5" t="s">
        <v>51</v>
      </c>
      <c r="D33" s="5">
        <f>SUM(D6:D30)</f>
        <v>63900000</v>
      </c>
    </row>
    <row r="34" spans="1:4" ht="14.25">
      <c r="A34" s="5"/>
      <c r="B34" s="5"/>
      <c r="C34" s="5"/>
      <c r="D34" s="5"/>
    </row>
    <row r="35" spans="1:4" ht="14.25">
      <c r="A35" s="5" t="s">
        <v>52</v>
      </c>
      <c r="B35" s="5">
        <f>SUM(B36)</f>
        <v>0</v>
      </c>
      <c r="C35" s="5" t="s">
        <v>53</v>
      </c>
      <c r="D35" s="5">
        <f>D37</f>
        <v>0</v>
      </c>
    </row>
    <row r="36" spans="1:4" ht="14.25">
      <c r="A36" s="5" t="s">
        <v>54</v>
      </c>
      <c r="B36" s="5">
        <f>SUM(B37:B44)</f>
        <v>0</v>
      </c>
      <c r="C36" s="5"/>
      <c r="D36" s="5"/>
    </row>
    <row r="37" spans="1:4" ht="14.25">
      <c r="A37" s="5" t="s">
        <v>55</v>
      </c>
      <c r="B37" s="12">
        <v>0</v>
      </c>
      <c r="C37" s="5" t="s">
        <v>56</v>
      </c>
      <c r="D37" s="5">
        <f>SUM(D39:D44)</f>
        <v>0</v>
      </c>
    </row>
    <row r="38" spans="1:4" ht="14.25">
      <c r="A38" s="5" t="s">
        <v>57</v>
      </c>
      <c r="B38" s="12">
        <v>0</v>
      </c>
      <c r="C38" s="5"/>
      <c r="D38" s="5"/>
    </row>
    <row r="39" spans="1:4" ht="14.25">
      <c r="A39" s="5" t="s">
        <v>58</v>
      </c>
      <c r="B39" s="12">
        <v>0</v>
      </c>
      <c r="C39" s="5" t="s">
        <v>59</v>
      </c>
      <c r="D39" s="12">
        <v>0</v>
      </c>
    </row>
    <row r="40" spans="1:4" ht="14.25">
      <c r="A40" s="5" t="s">
        <v>60</v>
      </c>
      <c r="B40" s="12">
        <v>0</v>
      </c>
      <c r="C40" s="5" t="s">
        <v>61</v>
      </c>
      <c r="D40" s="12">
        <v>0</v>
      </c>
    </row>
    <row r="41" spans="1:4" ht="14.25">
      <c r="A41" s="5" t="s">
        <v>62</v>
      </c>
      <c r="B41" s="12">
        <v>0</v>
      </c>
      <c r="C41" s="5" t="s">
        <v>63</v>
      </c>
      <c r="D41" s="12">
        <v>0</v>
      </c>
    </row>
    <row r="42" spans="1:4" ht="14.25">
      <c r="A42" s="5" t="s">
        <v>64</v>
      </c>
      <c r="B42" s="12">
        <v>0</v>
      </c>
      <c r="C42" s="5" t="s">
        <v>65</v>
      </c>
      <c r="D42" s="12">
        <v>0</v>
      </c>
    </row>
    <row r="43" spans="1:4" ht="14.25">
      <c r="A43" s="5" t="s">
        <v>66</v>
      </c>
      <c r="B43" s="12">
        <v>0</v>
      </c>
      <c r="C43" s="5" t="s">
        <v>67</v>
      </c>
      <c r="D43" s="12">
        <v>0</v>
      </c>
    </row>
    <row r="44" spans="1:4" ht="14.25">
      <c r="A44" s="5" t="s">
        <v>68</v>
      </c>
      <c r="B44" s="12">
        <v>0</v>
      </c>
      <c r="C44" s="5" t="s">
        <v>69</v>
      </c>
      <c r="D44" s="12">
        <v>0</v>
      </c>
    </row>
    <row r="45" spans="1:4" ht="14.25">
      <c r="A45" s="5"/>
      <c r="B45" s="5"/>
      <c r="C45" s="5"/>
      <c r="D45" s="5"/>
    </row>
    <row r="46" spans="1:4" ht="14.25">
      <c r="A46" s="5"/>
      <c r="B46" s="5"/>
      <c r="C46" s="5"/>
      <c r="D46" s="5"/>
    </row>
    <row r="47" spans="1:4" ht="14.25">
      <c r="A47" s="5" t="s">
        <v>70</v>
      </c>
      <c r="B47" s="5">
        <f>B33+B35</f>
        <v>6390000</v>
      </c>
      <c r="C47" s="5" t="s">
        <v>71</v>
      </c>
      <c r="D47" s="5">
        <f>D33+D35</f>
        <v>63900000</v>
      </c>
    </row>
  </sheetData>
  <sheetProtection/>
  <mergeCells count="1">
    <mergeCell ref="A2:D2"/>
  </mergeCells>
  <printOptions/>
  <pageMargins left="0.7480314960629921" right="0.5511811023622047" top="0.5905511811023623" bottom="0.7874015748031497" header="0.5118110236220472" footer="0.5118110236220472"/>
  <pageSetup horizontalDpi="600" verticalDpi="600" orientation="landscape" paperSize="9" scale="6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22">
      <selection activeCell="E8" sqref="E8"/>
    </sheetView>
  </sheetViews>
  <sheetFormatPr defaultColWidth="9.00390625" defaultRowHeight="14.25"/>
  <cols>
    <col min="2" max="2" width="22.375" style="0" customWidth="1"/>
    <col min="3" max="3" width="9.50390625" style="0" bestFit="1" customWidth="1"/>
    <col min="4" max="5" width="12.375" style="0" customWidth="1"/>
    <col min="6" max="6" width="11.625" style="0" bestFit="1" customWidth="1"/>
    <col min="7" max="7" width="9.50390625" style="0" bestFit="1" customWidth="1"/>
    <col min="8" max="8" width="7.50390625" style="0" customWidth="1"/>
    <col min="9" max="9" width="9.50390625" style="0" bestFit="1" customWidth="1"/>
    <col min="10" max="10" width="12.50390625" style="0" customWidth="1"/>
    <col min="11" max="12" width="9.50390625" style="0" bestFit="1" customWidth="1"/>
    <col min="13" max="13" width="7.375" style="0" customWidth="1"/>
    <col min="14" max="14" width="9.125" style="0" customWidth="1"/>
    <col min="15" max="15" width="9.50390625" style="0" bestFit="1" customWidth="1"/>
    <col min="16" max="16" width="6.75390625" style="0" customWidth="1"/>
    <col min="17" max="17" width="6.875" style="0" customWidth="1"/>
    <col min="18" max="18" width="7.25390625" style="0" customWidth="1"/>
    <col min="19" max="19" width="5.75390625" style="0" customWidth="1"/>
    <col min="20" max="20" width="7.125" style="0" customWidth="1"/>
  </cols>
  <sheetData>
    <row r="1" ht="14.25">
      <c r="S1" t="s">
        <v>72</v>
      </c>
    </row>
    <row r="2" spans="1:20" ht="31.5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14.25">
      <c r="S3" t="s">
        <v>5</v>
      </c>
    </row>
    <row r="4" spans="1:20" ht="14.25">
      <c r="A4" s="5" t="s">
        <v>74</v>
      </c>
      <c r="B4" s="5" t="s">
        <v>75</v>
      </c>
      <c r="C4" s="5" t="s">
        <v>76</v>
      </c>
      <c r="D4" s="5" t="s">
        <v>77</v>
      </c>
      <c r="E4" s="5" t="s">
        <v>78</v>
      </c>
      <c r="F4" s="5" t="s">
        <v>79</v>
      </c>
      <c r="G4" s="5" t="s">
        <v>80</v>
      </c>
      <c r="H4" s="5"/>
      <c r="I4" s="5"/>
      <c r="J4" s="5"/>
      <c r="K4" s="5"/>
      <c r="L4" s="5"/>
      <c r="M4" s="5"/>
      <c r="N4" s="5"/>
      <c r="O4" s="5"/>
      <c r="P4" s="5" t="s">
        <v>81</v>
      </c>
      <c r="Q4" s="5" t="s">
        <v>82</v>
      </c>
      <c r="R4" s="5" t="s">
        <v>83</v>
      </c>
      <c r="S4" s="5" t="s">
        <v>84</v>
      </c>
      <c r="T4" s="5"/>
    </row>
    <row r="5" spans="1:20" ht="14.25">
      <c r="A5" s="5"/>
      <c r="B5" s="5"/>
      <c r="C5" s="5"/>
      <c r="D5" s="5"/>
      <c r="E5" s="5"/>
      <c r="F5" s="5"/>
      <c r="G5" s="5" t="s">
        <v>85</v>
      </c>
      <c r="H5" s="5" t="s">
        <v>86</v>
      </c>
      <c r="I5" s="5" t="s">
        <v>87</v>
      </c>
      <c r="J5" s="5" t="s">
        <v>88</v>
      </c>
      <c r="K5" s="5"/>
      <c r="L5" s="5" t="s">
        <v>89</v>
      </c>
      <c r="M5" s="5" t="s">
        <v>90</v>
      </c>
      <c r="N5" s="5" t="s">
        <v>91</v>
      </c>
      <c r="O5" s="5" t="s">
        <v>92</v>
      </c>
      <c r="P5" s="5"/>
      <c r="Q5" s="5"/>
      <c r="R5" s="5"/>
      <c r="S5" s="5"/>
      <c r="T5" s="5"/>
    </row>
    <row r="6" spans="1:20" ht="14.25">
      <c r="A6" s="5"/>
      <c r="B6" s="5"/>
      <c r="C6" s="5"/>
      <c r="D6" s="5"/>
      <c r="E6" s="5"/>
      <c r="F6" s="5"/>
      <c r="G6" s="5"/>
      <c r="H6" s="5"/>
      <c r="I6" s="5"/>
      <c r="J6" s="5" t="s">
        <v>93</v>
      </c>
      <c r="K6" s="5" t="s">
        <v>94</v>
      </c>
      <c r="L6" s="5"/>
      <c r="M6" s="5"/>
      <c r="N6" s="5"/>
      <c r="O6" s="5"/>
      <c r="P6" s="5"/>
      <c r="Q6" s="5"/>
      <c r="R6" s="5"/>
      <c r="S6" s="5"/>
      <c r="T6" s="5"/>
    </row>
    <row r="7" spans="1:20" ht="14.25">
      <c r="A7" s="5" t="s">
        <v>95</v>
      </c>
      <c r="B7" s="5" t="s">
        <v>95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/>
    </row>
    <row r="8" spans="1:20" ht="18" customHeight="1">
      <c r="A8" s="5"/>
      <c r="B8" s="5" t="s">
        <v>96</v>
      </c>
      <c r="C8" s="5">
        <f>SUM(C9:C55)</f>
        <v>63900000</v>
      </c>
      <c r="D8" s="5">
        <f aca="true" t="shared" si="0" ref="D8:S8">SUM(D9:D35)</f>
        <v>0</v>
      </c>
      <c r="E8" s="5">
        <f>SUM(E9:E55)</f>
        <v>63900000</v>
      </c>
      <c r="F8" s="5">
        <f>SUM(F9:F55)</f>
        <v>63900000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/>
    </row>
    <row r="9" spans="1:20" ht="18" customHeight="1">
      <c r="A9" s="5" t="s">
        <v>97</v>
      </c>
      <c r="B9" s="12" t="s">
        <v>464</v>
      </c>
      <c r="C9" s="5">
        <v>57063706</v>
      </c>
      <c r="D9" s="12">
        <v>0</v>
      </c>
      <c r="E9" s="5">
        <v>57063706</v>
      </c>
      <c r="F9" s="5">
        <v>57063706</v>
      </c>
      <c r="G9" s="5">
        <f>SUM(H9:O9)</f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/>
    </row>
    <row r="10" spans="1:20" ht="18" customHeight="1">
      <c r="A10" s="5" t="s">
        <v>98</v>
      </c>
      <c r="B10" s="12" t="s">
        <v>332</v>
      </c>
      <c r="C10" s="5">
        <v>1698560</v>
      </c>
      <c r="D10" s="12">
        <v>0</v>
      </c>
      <c r="E10" s="5">
        <v>1698560</v>
      </c>
      <c r="F10" s="5">
        <v>1698560</v>
      </c>
      <c r="G10" s="5">
        <f aca="true" t="shared" si="1" ref="G10:G35">SUM(H10:O10)</f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/>
    </row>
    <row r="11" spans="1:20" ht="18" customHeight="1">
      <c r="A11" s="5" t="s">
        <v>99</v>
      </c>
      <c r="B11" s="12" t="s">
        <v>100</v>
      </c>
      <c r="C11" s="5">
        <v>309903</v>
      </c>
      <c r="D11" s="12">
        <v>0</v>
      </c>
      <c r="E11" s="5">
        <v>309903</v>
      </c>
      <c r="F11" s="5">
        <v>309903</v>
      </c>
      <c r="G11" s="5">
        <f t="shared" si="1"/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/>
    </row>
    <row r="12" spans="1:20" ht="18" customHeight="1">
      <c r="A12" s="5" t="s">
        <v>101</v>
      </c>
      <c r="B12" s="12" t="s">
        <v>102</v>
      </c>
      <c r="C12" s="5">
        <v>1058706</v>
      </c>
      <c r="D12" s="12">
        <v>0</v>
      </c>
      <c r="E12" s="5">
        <v>1058706</v>
      </c>
      <c r="F12" s="5">
        <v>1058706</v>
      </c>
      <c r="G12" s="5">
        <f t="shared" si="1"/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</row>
    <row r="13" spans="1:20" ht="18" customHeight="1">
      <c r="A13" s="5" t="s">
        <v>103</v>
      </c>
      <c r="B13" s="18" t="s">
        <v>436</v>
      </c>
      <c r="C13" s="5">
        <v>105220</v>
      </c>
      <c r="D13" s="12">
        <v>0</v>
      </c>
      <c r="E13" s="5">
        <v>105220</v>
      </c>
      <c r="F13" s="5">
        <v>105220</v>
      </c>
      <c r="G13" s="5">
        <f t="shared" si="1"/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</row>
    <row r="14" spans="1:20" ht="18" customHeight="1">
      <c r="A14" s="5" t="s">
        <v>104</v>
      </c>
      <c r="B14" s="18" t="s">
        <v>431</v>
      </c>
      <c r="C14" s="5">
        <v>93465</v>
      </c>
      <c r="D14" s="12">
        <v>0</v>
      </c>
      <c r="E14" s="5">
        <v>93465</v>
      </c>
      <c r="F14" s="5">
        <v>93465</v>
      </c>
      <c r="G14" s="5">
        <f t="shared" si="1"/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/>
    </row>
    <row r="15" spans="1:20" ht="18" customHeight="1">
      <c r="A15" s="5" t="s">
        <v>105</v>
      </c>
      <c r="B15" s="18" t="s">
        <v>432</v>
      </c>
      <c r="C15" s="5">
        <v>89520</v>
      </c>
      <c r="D15" s="12">
        <v>0</v>
      </c>
      <c r="E15" s="5">
        <v>89520</v>
      </c>
      <c r="F15" s="5">
        <v>89520</v>
      </c>
      <c r="G15" s="5">
        <f t="shared" si="1"/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/>
    </row>
    <row r="16" spans="1:20" ht="18" customHeight="1">
      <c r="A16" s="5" t="s">
        <v>106</v>
      </c>
      <c r="B16" s="18" t="s">
        <v>433</v>
      </c>
      <c r="C16" s="5">
        <v>82005</v>
      </c>
      <c r="D16" s="12">
        <v>0</v>
      </c>
      <c r="E16" s="5">
        <v>82005</v>
      </c>
      <c r="F16" s="5">
        <v>82005</v>
      </c>
      <c r="G16" s="5">
        <f t="shared" si="1"/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/>
    </row>
    <row r="17" spans="1:20" ht="18" customHeight="1">
      <c r="A17" s="5" t="s">
        <v>107</v>
      </c>
      <c r="B17" s="18" t="s">
        <v>366</v>
      </c>
      <c r="C17" s="5">
        <v>96835</v>
      </c>
      <c r="D17" s="12">
        <v>0</v>
      </c>
      <c r="E17" s="5">
        <v>96835</v>
      </c>
      <c r="F17" s="5">
        <v>96835</v>
      </c>
      <c r="G17" s="5">
        <f t="shared" si="1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</row>
    <row r="18" spans="1:20" ht="18" customHeight="1">
      <c r="A18" s="5" t="s">
        <v>108</v>
      </c>
      <c r="B18" s="18" t="s">
        <v>434</v>
      </c>
      <c r="C18" s="5">
        <v>100630</v>
      </c>
      <c r="D18" s="12">
        <v>0</v>
      </c>
      <c r="E18" s="5">
        <v>100630</v>
      </c>
      <c r="F18" s="5">
        <v>100630</v>
      </c>
      <c r="G18" s="5">
        <f t="shared" si="1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/>
    </row>
    <row r="19" spans="1:20" ht="18" customHeight="1">
      <c r="A19" s="5" t="s">
        <v>109</v>
      </c>
      <c r="B19" s="18" t="s">
        <v>368</v>
      </c>
      <c r="C19" s="5">
        <v>116795</v>
      </c>
      <c r="D19" s="12">
        <v>0</v>
      </c>
      <c r="E19" s="5">
        <v>116795</v>
      </c>
      <c r="F19" s="5">
        <v>116795</v>
      </c>
      <c r="G19" s="5">
        <f t="shared" si="1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/>
    </row>
    <row r="20" spans="1:20" ht="18" customHeight="1">
      <c r="A20" s="5" t="s">
        <v>110</v>
      </c>
      <c r="B20" s="18" t="s">
        <v>435</v>
      </c>
      <c r="C20" s="5">
        <v>101985</v>
      </c>
      <c r="D20" s="12">
        <v>0</v>
      </c>
      <c r="E20" s="5">
        <v>101985</v>
      </c>
      <c r="F20" s="5">
        <v>101985</v>
      </c>
      <c r="G20" s="5">
        <f t="shared" si="1"/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/>
    </row>
    <row r="21" spans="1:20" ht="18" customHeight="1">
      <c r="A21" s="5" t="s">
        <v>111</v>
      </c>
      <c r="B21" s="18" t="s">
        <v>407</v>
      </c>
      <c r="C21" s="5">
        <v>85445</v>
      </c>
      <c r="D21" s="12">
        <v>0</v>
      </c>
      <c r="E21" s="5">
        <v>85445</v>
      </c>
      <c r="F21" s="5">
        <v>85445</v>
      </c>
      <c r="G21" s="5">
        <f t="shared" si="1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/>
    </row>
    <row r="22" spans="1:20" ht="18" customHeight="1">
      <c r="A22" s="5" t="s">
        <v>112</v>
      </c>
      <c r="B22" s="18" t="s">
        <v>370</v>
      </c>
      <c r="C22" s="5">
        <v>120090</v>
      </c>
      <c r="D22" s="12">
        <v>0</v>
      </c>
      <c r="E22" s="5">
        <v>120090</v>
      </c>
      <c r="F22" s="5">
        <v>120090</v>
      </c>
      <c r="G22" s="5">
        <f t="shared" si="1"/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/>
    </row>
    <row r="23" spans="1:20" ht="18" customHeight="1">
      <c r="A23" s="5" t="s">
        <v>113</v>
      </c>
      <c r="B23" s="18" t="s">
        <v>437</v>
      </c>
      <c r="C23" s="5">
        <v>82800</v>
      </c>
      <c r="D23" s="12">
        <v>0</v>
      </c>
      <c r="E23" s="5">
        <v>82800</v>
      </c>
      <c r="F23" s="5">
        <v>82800</v>
      </c>
      <c r="G23" s="5">
        <f t="shared" si="1"/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/>
    </row>
    <row r="24" spans="1:20" ht="18" customHeight="1">
      <c r="A24" s="5" t="s">
        <v>114</v>
      </c>
      <c r="B24" s="18" t="s">
        <v>438</v>
      </c>
      <c r="C24" s="5">
        <v>88345</v>
      </c>
      <c r="D24" s="12">
        <v>0</v>
      </c>
      <c r="E24" s="5">
        <v>88345</v>
      </c>
      <c r="F24" s="5">
        <v>88345</v>
      </c>
      <c r="G24" s="5">
        <f t="shared" si="1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/>
    </row>
    <row r="25" spans="1:20" ht="18" customHeight="1">
      <c r="A25" s="5" t="s">
        <v>115</v>
      </c>
      <c r="B25" s="18" t="s">
        <v>439</v>
      </c>
      <c r="C25" s="5">
        <v>82650</v>
      </c>
      <c r="D25" s="12">
        <v>0</v>
      </c>
      <c r="E25" s="5">
        <v>82650</v>
      </c>
      <c r="F25" s="5">
        <v>82650</v>
      </c>
      <c r="G25" s="5">
        <f t="shared" si="1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/>
    </row>
    <row r="26" spans="1:20" ht="18" customHeight="1">
      <c r="A26" s="5" t="s">
        <v>116</v>
      </c>
      <c r="B26" s="18" t="s">
        <v>440</v>
      </c>
      <c r="C26" s="5">
        <v>85280</v>
      </c>
      <c r="D26" s="12">
        <v>0</v>
      </c>
      <c r="E26" s="5">
        <v>85280</v>
      </c>
      <c r="F26" s="5">
        <v>85280</v>
      </c>
      <c r="G26" s="5">
        <f t="shared" si="1"/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/>
    </row>
    <row r="27" spans="1:20" ht="18" customHeight="1">
      <c r="A27" s="5" t="s">
        <v>117</v>
      </c>
      <c r="B27" s="18" t="s">
        <v>375</v>
      </c>
      <c r="C27" s="5">
        <v>83900</v>
      </c>
      <c r="D27" s="12">
        <v>0</v>
      </c>
      <c r="E27" s="5">
        <v>83900</v>
      </c>
      <c r="F27" s="5">
        <v>83900</v>
      </c>
      <c r="G27" s="5">
        <f t="shared" si="1"/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/>
    </row>
    <row r="28" spans="1:20" ht="18" customHeight="1">
      <c r="A28" s="5" t="s">
        <v>118</v>
      </c>
      <c r="B28" s="18" t="s">
        <v>441</v>
      </c>
      <c r="C28" s="5">
        <v>84665</v>
      </c>
      <c r="D28" s="12">
        <v>0</v>
      </c>
      <c r="E28" s="5">
        <v>84665</v>
      </c>
      <c r="F28" s="5">
        <v>84665</v>
      </c>
      <c r="G28" s="5">
        <f t="shared" si="1"/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/>
    </row>
    <row r="29" spans="1:20" ht="18" customHeight="1">
      <c r="A29" s="5" t="s">
        <v>119</v>
      </c>
      <c r="B29" s="18" t="s">
        <v>442</v>
      </c>
      <c r="C29" s="5">
        <v>90725</v>
      </c>
      <c r="D29" s="12">
        <v>0</v>
      </c>
      <c r="E29" s="5">
        <v>90725</v>
      </c>
      <c r="F29" s="5">
        <v>90725</v>
      </c>
      <c r="G29" s="5">
        <f t="shared" si="1"/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/>
    </row>
    <row r="30" spans="1:20" ht="18" customHeight="1">
      <c r="A30" s="5" t="s">
        <v>120</v>
      </c>
      <c r="B30" s="18" t="s">
        <v>378</v>
      </c>
      <c r="C30" s="5">
        <v>93115</v>
      </c>
      <c r="D30" s="12">
        <v>0</v>
      </c>
      <c r="E30" s="5">
        <v>93115</v>
      </c>
      <c r="F30" s="5">
        <v>93115</v>
      </c>
      <c r="G30" s="5">
        <f t="shared" si="1"/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/>
    </row>
    <row r="31" spans="1:20" ht="18" customHeight="1">
      <c r="A31" s="5" t="s">
        <v>121</v>
      </c>
      <c r="B31" s="18" t="s">
        <v>443</v>
      </c>
      <c r="C31" s="5">
        <v>82890</v>
      </c>
      <c r="D31" s="12">
        <v>0</v>
      </c>
      <c r="E31" s="5">
        <v>82890</v>
      </c>
      <c r="F31" s="5">
        <v>82890</v>
      </c>
      <c r="G31" s="5">
        <f t="shared" si="1"/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/>
    </row>
    <row r="32" spans="1:20" ht="18" customHeight="1">
      <c r="A32" s="5" t="s">
        <v>122</v>
      </c>
      <c r="B32" s="18" t="s">
        <v>444</v>
      </c>
      <c r="C32" s="5">
        <v>79655</v>
      </c>
      <c r="D32" s="12">
        <v>0</v>
      </c>
      <c r="E32" s="5">
        <v>79655</v>
      </c>
      <c r="F32" s="5">
        <v>79655</v>
      </c>
      <c r="G32" s="5">
        <f t="shared" si="1"/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/>
    </row>
    <row r="33" spans="1:20" ht="18" customHeight="1">
      <c r="A33" s="5" t="s">
        <v>123</v>
      </c>
      <c r="B33" s="18" t="s">
        <v>445</v>
      </c>
      <c r="C33" s="5">
        <v>85065</v>
      </c>
      <c r="D33" s="12">
        <v>0</v>
      </c>
      <c r="E33" s="5">
        <v>85065</v>
      </c>
      <c r="F33" s="5">
        <v>85065</v>
      </c>
      <c r="G33" s="5">
        <f t="shared" si="1"/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/>
    </row>
    <row r="34" spans="1:20" ht="18" customHeight="1">
      <c r="A34" s="5" t="s">
        <v>124</v>
      </c>
      <c r="B34" s="18" t="s">
        <v>382</v>
      </c>
      <c r="C34" s="5">
        <v>84585</v>
      </c>
      <c r="D34" s="12">
        <v>0</v>
      </c>
      <c r="E34" s="5">
        <v>84585</v>
      </c>
      <c r="F34" s="5">
        <v>84585</v>
      </c>
      <c r="G34" s="5">
        <f t="shared" si="1"/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/>
    </row>
    <row r="35" spans="1:20" ht="18" customHeight="1">
      <c r="A35" s="5" t="s">
        <v>125</v>
      </c>
      <c r="B35" s="18" t="s">
        <v>446</v>
      </c>
      <c r="C35" s="12">
        <v>80115</v>
      </c>
      <c r="D35" s="12">
        <v>0</v>
      </c>
      <c r="E35" s="12">
        <v>80115</v>
      </c>
      <c r="F35" s="12">
        <v>80115</v>
      </c>
      <c r="G35" s="5">
        <f t="shared" si="1"/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/>
    </row>
    <row r="36" spans="1:20" ht="18.75">
      <c r="A36" s="5" t="s">
        <v>411</v>
      </c>
      <c r="B36" s="18" t="s">
        <v>447</v>
      </c>
      <c r="C36" s="12">
        <v>83485</v>
      </c>
      <c r="D36" s="5"/>
      <c r="E36" s="12">
        <v>83485</v>
      </c>
      <c r="F36" s="12">
        <v>83485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8.75">
      <c r="A37" s="5" t="s">
        <v>412</v>
      </c>
      <c r="B37" s="18" t="s">
        <v>385</v>
      </c>
      <c r="C37" s="12">
        <v>79515</v>
      </c>
      <c r="D37" s="5"/>
      <c r="E37" s="12">
        <v>79515</v>
      </c>
      <c r="F37" s="12">
        <v>79515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8.75">
      <c r="A38" s="5" t="s">
        <v>413</v>
      </c>
      <c r="B38" s="18" t="s">
        <v>448</v>
      </c>
      <c r="C38" s="12">
        <v>89580</v>
      </c>
      <c r="D38" s="5"/>
      <c r="E38" s="12">
        <v>89580</v>
      </c>
      <c r="F38" s="12">
        <v>89580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8.75">
      <c r="A39" s="5" t="s">
        <v>414</v>
      </c>
      <c r="B39" s="18" t="s">
        <v>449</v>
      </c>
      <c r="C39" s="12">
        <v>82075</v>
      </c>
      <c r="D39" s="5"/>
      <c r="E39" s="12">
        <v>82075</v>
      </c>
      <c r="F39" s="12">
        <v>82075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8.75">
      <c r="A40" s="5" t="s">
        <v>415</v>
      </c>
      <c r="B40" s="18" t="s">
        <v>450</v>
      </c>
      <c r="C40" s="12">
        <v>74555</v>
      </c>
      <c r="D40" s="5"/>
      <c r="E40" s="12">
        <v>74555</v>
      </c>
      <c r="F40" s="12">
        <v>74555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8.75">
      <c r="A41" s="5" t="s">
        <v>416</v>
      </c>
      <c r="B41" s="18" t="s">
        <v>389</v>
      </c>
      <c r="C41" s="12">
        <v>81365</v>
      </c>
      <c r="D41" s="5"/>
      <c r="E41" s="12">
        <v>81365</v>
      </c>
      <c r="F41" s="12">
        <v>81365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8.75">
      <c r="A42" s="5" t="s">
        <v>417</v>
      </c>
      <c r="B42" s="18" t="s">
        <v>390</v>
      </c>
      <c r="C42" s="12">
        <v>86320</v>
      </c>
      <c r="D42" s="5"/>
      <c r="E42" s="12">
        <v>86320</v>
      </c>
      <c r="F42" s="12">
        <v>86320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8.75">
      <c r="A43" s="5" t="s">
        <v>418</v>
      </c>
      <c r="B43" s="18" t="s">
        <v>451</v>
      </c>
      <c r="C43" s="12">
        <v>77030</v>
      </c>
      <c r="D43" s="5"/>
      <c r="E43" s="12">
        <v>77030</v>
      </c>
      <c r="F43" s="12">
        <v>77030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8.75">
      <c r="A44" s="5" t="s">
        <v>419</v>
      </c>
      <c r="B44" s="18" t="s">
        <v>452</v>
      </c>
      <c r="C44" s="12">
        <v>85840</v>
      </c>
      <c r="D44" s="5"/>
      <c r="E44" s="12">
        <v>85840</v>
      </c>
      <c r="F44" s="12">
        <v>85840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8.75">
      <c r="A45" s="5" t="s">
        <v>420</v>
      </c>
      <c r="B45" s="18" t="s">
        <v>393</v>
      </c>
      <c r="C45" s="12">
        <v>84810</v>
      </c>
      <c r="D45" s="5"/>
      <c r="E45" s="12">
        <v>84810</v>
      </c>
      <c r="F45" s="12">
        <v>84810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8.75">
      <c r="A46" s="5" t="s">
        <v>421</v>
      </c>
      <c r="B46" s="18" t="s">
        <v>453</v>
      </c>
      <c r="C46" s="12">
        <v>89600</v>
      </c>
      <c r="D46" s="5"/>
      <c r="E46" s="12">
        <v>89600</v>
      </c>
      <c r="F46" s="12">
        <v>89600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8.75">
      <c r="A47" s="5" t="s">
        <v>422</v>
      </c>
      <c r="B47" s="18" t="s">
        <v>395</v>
      </c>
      <c r="C47" s="12">
        <v>88915</v>
      </c>
      <c r="D47" s="5"/>
      <c r="E47" s="12">
        <v>88915</v>
      </c>
      <c r="F47" s="12">
        <v>88915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8.75">
      <c r="A48" s="5" t="s">
        <v>423</v>
      </c>
      <c r="B48" s="18" t="s">
        <v>454</v>
      </c>
      <c r="C48" s="12">
        <v>102340</v>
      </c>
      <c r="D48" s="5"/>
      <c r="E48" s="12">
        <v>102340</v>
      </c>
      <c r="F48" s="12">
        <v>102340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8.75">
      <c r="A49" s="5" t="s">
        <v>424</v>
      </c>
      <c r="B49" s="18" t="s">
        <v>455</v>
      </c>
      <c r="C49" s="12">
        <v>85755</v>
      </c>
      <c r="D49" s="5"/>
      <c r="E49" s="12">
        <v>85755</v>
      </c>
      <c r="F49" s="12">
        <v>85755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8.75">
      <c r="A50" s="5" t="s">
        <v>425</v>
      </c>
      <c r="B50" s="18" t="s">
        <v>398</v>
      </c>
      <c r="C50" s="12">
        <v>99265</v>
      </c>
      <c r="D50" s="5"/>
      <c r="E50" s="12">
        <v>99265</v>
      </c>
      <c r="F50" s="12">
        <v>99265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8.75">
      <c r="A51" s="5" t="s">
        <v>426</v>
      </c>
      <c r="B51" s="18" t="s">
        <v>456</v>
      </c>
      <c r="C51" s="12">
        <v>75860</v>
      </c>
      <c r="D51" s="5"/>
      <c r="E51" s="12">
        <v>75860</v>
      </c>
      <c r="F51" s="12">
        <v>75860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8.75">
      <c r="A52" s="5" t="s">
        <v>427</v>
      </c>
      <c r="B52" s="18" t="s">
        <v>457</v>
      </c>
      <c r="C52" s="12">
        <v>102630</v>
      </c>
      <c r="D52" s="5"/>
      <c r="E52" s="12">
        <v>102630</v>
      </c>
      <c r="F52" s="12">
        <v>102630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8.75">
      <c r="A53" s="5" t="s">
        <v>428</v>
      </c>
      <c r="B53" s="18" t="s">
        <v>401</v>
      </c>
      <c r="C53" s="12">
        <v>84360</v>
      </c>
      <c r="D53" s="5"/>
      <c r="E53" s="12">
        <v>84360</v>
      </c>
      <c r="F53" s="12">
        <v>84360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8.75">
      <c r="A54" s="5" t="s">
        <v>429</v>
      </c>
      <c r="B54" s="18" t="s">
        <v>402</v>
      </c>
      <c r="C54" s="12">
        <v>80045</v>
      </c>
      <c r="D54" s="5"/>
      <c r="E54" s="12">
        <v>80045</v>
      </c>
      <c r="F54" s="12">
        <v>80045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8.75">
      <c r="A55" s="5" t="s">
        <v>430</v>
      </c>
      <c r="B55" s="18" t="s">
        <v>458</v>
      </c>
      <c r="C55" s="12">
        <v>40000</v>
      </c>
      <c r="D55" s="5"/>
      <c r="E55" s="12">
        <v>40000</v>
      </c>
      <c r="F55" s="12">
        <v>40000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</sheetData>
  <sheetProtection/>
  <mergeCells count="1">
    <mergeCell ref="A2:T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9" scale="6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16.125" style="0" customWidth="1"/>
    <col min="2" max="2" width="26.00390625" style="0" customWidth="1"/>
    <col min="3" max="3" width="17.125" style="0" customWidth="1"/>
    <col min="4" max="4" width="16.00390625" style="0" customWidth="1"/>
    <col min="5" max="5" width="15.50390625" style="0" customWidth="1"/>
    <col min="6" max="6" width="17.00390625" style="0" customWidth="1"/>
    <col min="7" max="7" width="16.875" style="0" customWidth="1"/>
    <col min="8" max="8" width="16.375" style="0" customWidth="1"/>
    <col min="9" max="9" width="14.375" style="0" customWidth="1"/>
  </cols>
  <sheetData>
    <row r="1" spans="10:11" ht="14.25">
      <c r="J1" s="75" t="s">
        <v>126</v>
      </c>
      <c r="K1" s="75"/>
    </row>
    <row r="2" spans="1:20" ht="31.5">
      <c r="A2" s="74" t="s">
        <v>308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ht="14.25">
      <c r="K3" t="s">
        <v>5</v>
      </c>
    </row>
    <row r="4" spans="1:11" ht="14.25">
      <c r="A4" s="5" t="s">
        <v>74</v>
      </c>
      <c r="B4" s="5" t="s">
        <v>127</v>
      </c>
      <c r="C4" s="5" t="s">
        <v>128</v>
      </c>
      <c r="D4" s="5"/>
      <c r="E4" s="5"/>
      <c r="F4" s="5"/>
      <c r="G4" s="5" t="s">
        <v>129</v>
      </c>
      <c r="H4" s="5"/>
      <c r="I4" s="5"/>
      <c r="J4" s="5"/>
      <c r="K4" s="5" t="s">
        <v>130</v>
      </c>
    </row>
    <row r="5" spans="1:11" ht="34.5" customHeight="1">
      <c r="A5" s="5"/>
      <c r="B5" s="5"/>
      <c r="C5" s="5" t="s">
        <v>131</v>
      </c>
      <c r="D5" s="5"/>
      <c r="E5" s="5" t="s">
        <v>132</v>
      </c>
      <c r="F5" s="5"/>
      <c r="G5" s="5" t="s">
        <v>133</v>
      </c>
      <c r="H5" s="5"/>
      <c r="I5" s="5" t="s">
        <v>134</v>
      </c>
      <c r="J5" s="5"/>
      <c r="K5" s="5"/>
    </row>
    <row r="6" spans="1:11" ht="33" customHeight="1">
      <c r="A6" s="5"/>
      <c r="B6" s="5"/>
      <c r="C6" s="5" t="s">
        <v>135</v>
      </c>
      <c r="D6" s="5" t="s">
        <v>136</v>
      </c>
      <c r="E6" s="5" t="s">
        <v>135</v>
      </c>
      <c r="F6" s="5" t="s">
        <v>136</v>
      </c>
      <c r="G6" s="5" t="s">
        <v>135</v>
      </c>
      <c r="H6" s="5" t="s">
        <v>136</v>
      </c>
      <c r="I6" s="5" t="s">
        <v>135</v>
      </c>
      <c r="J6" s="5" t="s">
        <v>136</v>
      </c>
      <c r="K6" s="5"/>
    </row>
    <row r="7" spans="1:11" ht="33.75" customHeight="1">
      <c r="A7" s="5" t="s">
        <v>95</v>
      </c>
      <c r="B7" s="5" t="s">
        <v>95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</sheetData>
  <sheetProtection/>
  <mergeCells count="2">
    <mergeCell ref="A2:T2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1"/>
  <sheetViews>
    <sheetView zoomScalePageLayoutView="0" workbookViewId="0" topLeftCell="A25">
      <selection activeCell="A35" sqref="A35:G43"/>
    </sheetView>
  </sheetViews>
  <sheetFormatPr defaultColWidth="9.00390625" defaultRowHeight="14.25"/>
  <cols>
    <col min="2" max="2" width="4.875" style="0" customWidth="1"/>
    <col min="3" max="3" width="4.625" style="0" customWidth="1"/>
    <col min="4" max="4" width="4.25390625" style="0" customWidth="1"/>
    <col min="5" max="5" width="32.75390625" style="0" customWidth="1"/>
    <col min="6" max="6" width="10.50390625" style="0" customWidth="1"/>
    <col min="7" max="7" width="10.75390625" style="0" customWidth="1"/>
    <col min="9" max="9" width="8.25390625" style="0" customWidth="1"/>
    <col min="10" max="10" width="6.875" style="0" customWidth="1"/>
    <col min="11" max="11" width="7.625" style="0" customWidth="1"/>
    <col min="12" max="12" width="7.875" style="0" customWidth="1"/>
    <col min="13" max="13" width="7.00390625" style="0" customWidth="1"/>
    <col min="14" max="14" width="7.875" style="0" customWidth="1"/>
    <col min="15" max="15" width="7.375" style="0" customWidth="1"/>
    <col min="16" max="16" width="7.25390625" style="0" customWidth="1"/>
    <col min="20" max="20" width="11.00390625" style="0" customWidth="1"/>
    <col min="22" max="22" width="0" style="0" hidden="1" customWidth="1"/>
  </cols>
  <sheetData>
    <row r="1" spans="19:20" ht="14.25">
      <c r="S1" s="75" t="s">
        <v>137</v>
      </c>
      <c r="T1" s="75"/>
    </row>
    <row r="2" spans="1:20" ht="36.75" customHeight="1">
      <c r="A2" s="77" t="s">
        <v>138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9:20" ht="14.25">
      <c r="S3" s="76" t="s">
        <v>5</v>
      </c>
      <c r="T3" s="76"/>
    </row>
    <row r="4" spans="1:20" ht="19.5" customHeight="1">
      <c r="A4" s="5" t="s">
        <v>74</v>
      </c>
      <c r="B4" s="5" t="s">
        <v>139</v>
      </c>
      <c r="C4" s="5"/>
      <c r="D4" s="5"/>
      <c r="E4" s="5" t="s">
        <v>140</v>
      </c>
      <c r="F4" s="5" t="s">
        <v>96</v>
      </c>
      <c r="G4" s="5" t="s">
        <v>79</v>
      </c>
      <c r="H4" s="5" t="s">
        <v>80</v>
      </c>
      <c r="I4" s="5"/>
      <c r="J4" s="5"/>
      <c r="K4" s="5"/>
      <c r="L4" s="5"/>
      <c r="M4" s="5"/>
      <c r="N4" s="5"/>
      <c r="O4" s="5"/>
      <c r="P4" s="5"/>
      <c r="Q4" s="7" t="s">
        <v>81</v>
      </c>
      <c r="R4" s="7" t="s">
        <v>82</v>
      </c>
      <c r="S4" s="7" t="s">
        <v>83</v>
      </c>
      <c r="T4" s="7" t="s">
        <v>84</v>
      </c>
    </row>
    <row r="5" spans="1:20" ht="19.5" customHeight="1">
      <c r="A5" s="5"/>
      <c r="B5" s="5" t="s">
        <v>141</v>
      </c>
      <c r="C5" s="5" t="s">
        <v>142</v>
      </c>
      <c r="D5" s="5" t="s">
        <v>143</v>
      </c>
      <c r="E5" s="5"/>
      <c r="F5" s="5"/>
      <c r="G5" s="5"/>
      <c r="H5" s="8" t="s">
        <v>85</v>
      </c>
      <c r="I5" s="8" t="s">
        <v>86</v>
      </c>
      <c r="J5" s="8" t="s">
        <v>87</v>
      </c>
      <c r="K5" s="8" t="s">
        <v>88</v>
      </c>
      <c r="L5" s="8"/>
      <c r="M5" s="8" t="s">
        <v>89</v>
      </c>
      <c r="N5" s="8" t="s">
        <v>90</v>
      </c>
      <c r="O5" s="8" t="s">
        <v>91</v>
      </c>
      <c r="P5" s="8" t="s">
        <v>92</v>
      </c>
      <c r="Q5" s="5"/>
      <c r="R5" s="5"/>
      <c r="S5" s="5"/>
      <c r="T5" s="5"/>
    </row>
    <row r="6" spans="1:20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7" t="s">
        <v>93</v>
      </c>
      <c r="L6" s="7" t="s">
        <v>94</v>
      </c>
      <c r="M6" s="5"/>
      <c r="N6" s="5"/>
      <c r="O6" s="5"/>
      <c r="P6" s="5"/>
      <c r="Q6" s="5"/>
      <c r="R6" s="5"/>
      <c r="S6" s="5"/>
      <c r="T6" s="5"/>
    </row>
    <row r="7" spans="1:20" ht="19.5" customHeight="1">
      <c r="A7" s="5" t="s">
        <v>95</v>
      </c>
      <c r="B7" s="5" t="s">
        <v>95</v>
      </c>
      <c r="C7" s="5" t="s">
        <v>95</v>
      </c>
      <c r="D7" s="5" t="s">
        <v>95</v>
      </c>
      <c r="E7" s="5" t="s">
        <v>95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5">
        <v>14</v>
      </c>
      <c r="T7" s="5">
        <v>15</v>
      </c>
    </row>
    <row r="8" spans="1:20" ht="19.5" customHeight="1">
      <c r="A8" s="5"/>
      <c r="B8" s="5"/>
      <c r="C8" s="5"/>
      <c r="D8" s="5"/>
      <c r="E8" s="5" t="s">
        <v>96</v>
      </c>
      <c r="F8" s="21">
        <f>F9+F35+F44+F51+3769125</f>
        <v>63900000</v>
      </c>
      <c r="G8" s="21">
        <f>G9+G35+G44+G51+3769125</f>
        <v>63900000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9.5" customHeight="1">
      <c r="A9" s="5" t="s">
        <v>97</v>
      </c>
      <c r="B9" s="5"/>
      <c r="C9" s="5"/>
      <c r="D9" s="5"/>
      <c r="E9" s="13" t="s">
        <v>459</v>
      </c>
      <c r="F9" s="13">
        <f>SUM(F10:F34)</f>
        <v>57063706</v>
      </c>
      <c r="G9" s="13">
        <f>SUM(G10:G34)</f>
        <v>57063706</v>
      </c>
      <c r="H9" s="13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9.5" customHeight="1">
      <c r="A10" s="5" t="s">
        <v>144</v>
      </c>
      <c r="B10" s="5" t="s">
        <v>145</v>
      </c>
      <c r="C10" s="19" t="s">
        <v>351</v>
      </c>
      <c r="D10" s="5">
        <v>4</v>
      </c>
      <c r="E10" s="12" t="s">
        <v>148</v>
      </c>
      <c r="F10" s="12">
        <v>200000</v>
      </c>
      <c r="G10" s="12">
        <v>200000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9.5" customHeight="1">
      <c r="A11" s="5" t="s">
        <v>144</v>
      </c>
      <c r="B11" s="5" t="s">
        <v>145</v>
      </c>
      <c r="C11" s="5" t="s">
        <v>149</v>
      </c>
      <c r="D11" s="19" t="s">
        <v>146</v>
      </c>
      <c r="E11" s="29" t="s">
        <v>150</v>
      </c>
      <c r="F11" s="64">
        <v>12396722</v>
      </c>
      <c r="G11" s="45">
        <v>12396722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9.5" customHeight="1">
      <c r="A12" s="5" t="s">
        <v>144</v>
      </c>
      <c r="B12" s="5" t="s">
        <v>145</v>
      </c>
      <c r="C12" s="5" t="s">
        <v>149</v>
      </c>
      <c r="D12" s="19" t="s">
        <v>359</v>
      </c>
      <c r="E12" s="42" t="s">
        <v>560</v>
      </c>
      <c r="F12" s="27">
        <v>2530000</v>
      </c>
      <c r="G12" s="12">
        <v>2530000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9.5" customHeight="1">
      <c r="A13" s="36" t="s">
        <v>564</v>
      </c>
      <c r="B13" s="36" t="s">
        <v>350</v>
      </c>
      <c r="C13" s="15" t="s">
        <v>151</v>
      </c>
      <c r="D13" s="14">
        <v>99</v>
      </c>
      <c r="E13" s="12" t="s">
        <v>484</v>
      </c>
      <c r="F13" s="27">
        <v>1650000</v>
      </c>
      <c r="G13" s="12">
        <v>1650000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9.5" customHeight="1">
      <c r="A14" s="5" t="s">
        <v>144</v>
      </c>
      <c r="B14" s="5" t="s">
        <v>154</v>
      </c>
      <c r="C14" s="5">
        <v>99</v>
      </c>
      <c r="D14" s="19" t="s">
        <v>353</v>
      </c>
      <c r="E14" s="12" t="s">
        <v>358</v>
      </c>
      <c r="F14" s="27">
        <v>1600000</v>
      </c>
      <c r="G14" s="12">
        <v>1600000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9.5" customHeight="1">
      <c r="A15" s="5" t="s">
        <v>144</v>
      </c>
      <c r="B15" s="5">
        <v>207</v>
      </c>
      <c r="C15" s="5">
        <v>99</v>
      </c>
      <c r="D15" s="46" t="s">
        <v>495</v>
      </c>
      <c r="E15" s="43" t="s">
        <v>490</v>
      </c>
      <c r="F15" s="27">
        <v>600000</v>
      </c>
      <c r="G15" s="12">
        <v>600000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9.5" customHeight="1">
      <c r="A16" s="5" t="s">
        <v>144</v>
      </c>
      <c r="B16" s="5" t="s">
        <v>156</v>
      </c>
      <c r="C16" s="5" t="s">
        <v>151</v>
      </c>
      <c r="D16" s="19" t="s">
        <v>151</v>
      </c>
      <c r="E16" s="12" t="s">
        <v>157</v>
      </c>
      <c r="F16" s="27">
        <v>100000</v>
      </c>
      <c r="G16" s="12">
        <v>100000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9.5" customHeight="1">
      <c r="A17" s="5" t="s">
        <v>144</v>
      </c>
      <c r="B17" s="36" t="s">
        <v>565</v>
      </c>
      <c r="C17" s="36" t="s">
        <v>566</v>
      </c>
      <c r="D17" s="36" t="s">
        <v>495</v>
      </c>
      <c r="E17" s="34" t="s">
        <v>561</v>
      </c>
      <c r="F17" s="27">
        <v>500000</v>
      </c>
      <c r="G17" s="12">
        <v>500000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9.5" customHeight="1">
      <c r="A18" s="5" t="s">
        <v>144</v>
      </c>
      <c r="B18" s="5" t="s">
        <v>158</v>
      </c>
      <c r="C18" s="5" t="s">
        <v>159</v>
      </c>
      <c r="D18" s="19" t="s">
        <v>146</v>
      </c>
      <c r="E18" s="12" t="s">
        <v>160</v>
      </c>
      <c r="F18" s="64">
        <v>1503708</v>
      </c>
      <c r="G18" s="45">
        <v>1503708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9.5" customHeight="1">
      <c r="A19" s="5" t="s">
        <v>144</v>
      </c>
      <c r="B19" s="5">
        <v>213</v>
      </c>
      <c r="C19" s="5">
        <v>7</v>
      </c>
      <c r="D19" s="31" t="s">
        <v>488</v>
      </c>
      <c r="E19" s="30" t="s">
        <v>469</v>
      </c>
      <c r="F19" s="64">
        <v>10041720</v>
      </c>
      <c r="G19" s="45">
        <v>10041720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9.5" customHeight="1">
      <c r="A20" s="5" t="s">
        <v>144</v>
      </c>
      <c r="B20" s="5" t="s">
        <v>158</v>
      </c>
      <c r="C20" s="5" t="s">
        <v>161</v>
      </c>
      <c r="D20" s="19" t="s">
        <v>151</v>
      </c>
      <c r="E20" s="12" t="s">
        <v>162</v>
      </c>
      <c r="F20" s="27">
        <v>301284</v>
      </c>
      <c r="G20" s="63">
        <v>301284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9.5" customHeight="1">
      <c r="A21" s="5" t="s">
        <v>144</v>
      </c>
      <c r="B21" s="5" t="s">
        <v>163</v>
      </c>
      <c r="C21" s="5" t="s">
        <v>147</v>
      </c>
      <c r="D21" s="19" t="s">
        <v>151</v>
      </c>
      <c r="E21" s="12" t="s">
        <v>164</v>
      </c>
      <c r="F21" s="27">
        <v>670000</v>
      </c>
      <c r="G21" s="12">
        <v>670000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9.5" customHeight="1">
      <c r="A22" s="5">
        <v>355512</v>
      </c>
      <c r="B22" s="5" t="s">
        <v>163</v>
      </c>
      <c r="C22" s="5" t="s">
        <v>159</v>
      </c>
      <c r="D22" s="19" t="s">
        <v>146</v>
      </c>
      <c r="E22" s="12" t="s">
        <v>165</v>
      </c>
      <c r="F22" s="64">
        <v>798852</v>
      </c>
      <c r="G22" s="45">
        <v>798852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9.5" customHeight="1">
      <c r="A23" s="5" t="s">
        <v>144</v>
      </c>
      <c r="B23" s="5" t="s">
        <v>163</v>
      </c>
      <c r="C23" s="5" t="s">
        <v>159</v>
      </c>
      <c r="D23" s="19" t="s">
        <v>149</v>
      </c>
      <c r="E23" s="12" t="s">
        <v>166</v>
      </c>
      <c r="F23" s="64">
        <v>1486320</v>
      </c>
      <c r="G23" s="45">
        <v>1486320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9.5" customHeight="1">
      <c r="A24" s="5" t="s">
        <v>144</v>
      </c>
      <c r="B24" s="5" t="s">
        <v>163</v>
      </c>
      <c r="C24" s="5" t="s">
        <v>167</v>
      </c>
      <c r="D24" s="19" t="s">
        <v>151</v>
      </c>
      <c r="E24" s="12" t="s">
        <v>168</v>
      </c>
      <c r="F24" s="27">
        <v>280000</v>
      </c>
      <c r="G24" s="12">
        <v>280000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9.5" customHeight="1">
      <c r="A25" s="5" t="s">
        <v>144</v>
      </c>
      <c r="B25" s="5">
        <v>213</v>
      </c>
      <c r="C25" s="5">
        <v>99</v>
      </c>
      <c r="D25" s="46" t="s">
        <v>495</v>
      </c>
      <c r="E25" s="43" t="s">
        <v>489</v>
      </c>
      <c r="F25" s="27">
        <v>8370000</v>
      </c>
      <c r="G25" s="12">
        <v>8370000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9.5" customHeight="1">
      <c r="A26" s="5" t="s">
        <v>144</v>
      </c>
      <c r="B26" s="5">
        <v>205</v>
      </c>
      <c r="C26" s="5">
        <v>99</v>
      </c>
      <c r="D26" s="46" t="s">
        <v>495</v>
      </c>
      <c r="E26" s="43" t="s">
        <v>497</v>
      </c>
      <c r="F26" s="27">
        <v>1070000</v>
      </c>
      <c r="G26" s="12">
        <v>1070000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9.5" customHeight="1">
      <c r="A27" s="5" t="s">
        <v>144</v>
      </c>
      <c r="B27" s="5" t="s">
        <v>169</v>
      </c>
      <c r="C27" s="5" t="s">
        <v>159</v>
      </c>
      <c r="D27" s="19" t="s">
        <v>146</v>
      </c>
      <c r="E27" s="12" t="s">
        <v>170</v>
      </c>
      <c r="F27" s="27">
        <v>8926000</v>
      </c>
      <c r="G27" s="12">
        <v>8926000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9.5" customHeight="1">
      <c r="A28" s="5" t="s">
        <v>144</v>
      </c>
      <c r="B28" s="5">
        <v>213</v>
      </c>
      <c r="C28" s="19">
        <v>1</v>
      </c>
      <c r="D28" s="19" t="s">
        <v>461</v>
      </c>
      <c r="E28" s="12" t="s">
        <v>460</v>
      </c>
      <c r="F28" s="27">
        <v>200000</v>
      </c>
      <c r="G28" s="12">
        <v>200000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9.5" customHeight="1">
      <c r="A29" s="5" t="s">
        <v>144</v>
      </c>
      <c r="B29" s="5" t="s">
        <v>171</v>
      </c>
      <c r="C29" s="5" t="s">
        <v>146</v>
      </c>
      <c r="D29" s="19" t="s">
        <v>172</v>
      </c>
      <c r="E29" s="12" t="s">
        <v>173</v>
      </c>
      <c r="F29" s="27">
        <v>230000</v>
      </c>
      <c r="G29" s="12">
        <v>230000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9.5" customHeight="1">
      <c r="A30" s="5" t="s">
        <v>144</v>
      </c>
      <c r="B30" s="5" t="s">
        <v>171</v>
      </c>
      <c r="C30" s="5">
        <v>5</v>
      </c>
      <c r="D30" s="46" t="s">
        <v>495</v>
      </c>
      <c r="E30" s="43" t="s">
        <v>562</v>
      </c>
      <c r="F30" s="27">
        <v>300000</v>
      </c>
      <c r="G30" s="12">
        <v>300000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9.5" customHeight="1">
      <c r="A31" s="5" t="s">
        <v>144</v>
      </c>
      <c r="B31" s="5" t="s">
        <v>171</v>
      </c>
      <c r="C31" s="5" t="s">
        <v>149</v>
      </c>
      <c r="D31" s="19" t="s">
        <v>151</v>
      </c>
      <c r="E31" s="12" t="s">
        <v>174</v>
      </c>
      <c r="F31" s="27">
        <v>600000</v>
      </c>
      <c r="G31" s="12">
        <v>600000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9.5" customHeight="1">
      <c r="A32" s="5" t="s">
        <v>144</v>
      </c>
      <c r="B32" s="5">
        <v>213</v>
      </c>
      <c r="C32" s="46" t="s">
        <v>567</v>
      </c>
      <c r="D32" s="46" t="s">
        <v>568</v>
      </c>
      <c r="E32" s="43" t="s">
        <v>491</v>
      </c>
      <c r="F32" s="27">
        <v>1300000</v>
      </c>
      <c r="G32" s="12">
        <v>1300000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9.5" customHeight="1">
      <c r="A33" s="5" t="s">
        <v>144</v>
      </c>
      <c r="B33" s="5">
        <v>210</v>
      </c>
      <c r="C33" s="5">
        <v>13</v>
      </c>
      <c r="D33" s="46" t="s">
        <v>569</v>
      </c>
      <c r="E33" s="43" t="s">
        <v>563</v>
      </c>
      <c r="F33" s="27">
        <v>150000</v>
      </c>
      <c r="G33" s="12">
        <v>150000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9.5" customHeight="1">
      <c r="A34" s="5" t="s">
        <v>144</v>
      </c>
      <c r="B34" s="5" t="s">
        <v>175</v>
      </c>
      <c r="C34" s="5" t="s">
        <v>155</v>
      </c>
      <c r="D34" s="19" t="s">
        <v>146</v>
      </c>
      <c r="E34" s="12" t="s">
        <v>176</v>
      </c>
      <c r="F34" s="64">
        <v>1259100</v>
      </c>
      <c r="G34" s="45">
        <v>1259100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9.5" customHeight="1">
      <c r="A35" s="5" t="s">
        <v>98</v>
      </c>
      <c r="B35" s="5"/>
      <c r="C35" s="5"/>
      <c r="D35" s="19"/>
      <c r="E35" s="13" t="s">
        <v>332</v>
      </c>
      <c r="F35" s="27">
        <f>SUM(F36:F43)</f>
        <v>1698560</v>
      </c>
      <c r="G35" s="13">
        <f>SUM(G36:G43)</f>
        <v>1698560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9.5" customHeight="1">
      <c r="A36" s="5" t="s">
        <v>177</v>
      </c>
      <c r="B36" s="5" t="s">
        <v>145</v>
      </c>
      <c r="C36" s="5" t="s">
        <v>152</v>
      </c>
      <c r="D36" s="19" t="s">
        <v>146</v>
      </c>
      <c r="E36" s="12" t="s">
        <v>178</v>
      </c>
      <c r="F36" s="27">
        <v>725344</v>
      </c>
      <c r="G36" s="60">
        <v>725344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9.5" customHeight="1">
      <c r="A37" s="5" t="s">
        <v>177</v>
      </c>
      <c r="B37" s="5" t="s">
        <v>145</v>
      </c>
      <c r="C37" s="5" t="s">
        <v>152</v>
      </c>
      <c r="D37" s="19" t="s">
        <v>359</v>
      </c>
      <c r="E37" s="12" t="s">
        <v>462</v>
      </c>
      <c r="F37" s="27">
        <v>560000</v>
      </c>
      <c r="G37" s="61">
        <v>560000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9.5" customHeight="1">
      <c r="A38" s="5" t="s">
        <v>144</v>
      </c>
      <c r="B38" s="5" t="s">
        <v>145</v>
      </c>
      <c r="C38" s="5" t="s">
        <v>152</v>
      </c>
      <c r="D38" s="19" t="s">
        <v>151</v>
      </c>
      <c r="E38" s="12" t="s">
        <v>153</v>
      </c>
      <c r="F38" s="27"/>
      <c r="G38" s="6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9.5" customHeight="1">
      <c r="A39" s="5" t="s">
        <v>177</v>
      </c>
      <c r="B39" s="5" t="s">
        <v>158</v>
      </c>
      <c r="C39" s="5" t="s">
        <v>159</v>
      </c>
      <c r="D39" s="19" t="s">
        <v>146</v>
      </c>
      <c r="E39" s="12" t="s">
        <v>160</v>
      </c>
      <c r="F39" s="27">
        <v>78792</v>
      </c>
      <c r="G39" s="60">
        <v>78792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9.5" customHeight="1">
      <c r="A40" s="5" t="s">
        <v>177</v>
      </c>
      <c r="B40" s="5" t="s">
        <v>158</v>
      </c>
      <c r="C40" s="5" t="s">
        <v>161</v>
      </c>
      <c r="D40" s="19" t="s">
        <v>151</v>
      </c>
      <c r="E40" s="12" t="s">
        <v>162</v>
      </c>
      <c r="F40" s="27">
        <v>3144</v>
      </c>
      <c r="G40" s="62">
        <v>3144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9.5" customHeight="1">
      <c r="A41" s="5" t="s">
        <v>177</v>
      </c>
      <c r="B41" s="5" t="s">
        <v>163</v>
      </c>
      <c r="C41" s="5" t="s">
        <v>159</v>
      </c>
      <c r="D41" s="19" t="s">
        <v>146</v>
      </c>
      <c r="E41" s="12" t="s">
        <v>165</v>
      </c>
      <c r="F41" s="27">
        <v>39396</v>
      </c>
      <c r="G41" s="62">
        <v>39396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9.5" customHeight="1">
      <c r="A42" s="5" t="s">
        <v>177</v>
      </c>
      <c r="B42" s="5" t="s">
        <v>163</v>
      </c>
      <c r="C42" s="5" t="s">
        <v>159</v>
      </c>
      <c r="D42" s="19" t="s">
        <v>149</v>
      </c>
      <c r="E42" s="12" t="s">
        <v>477</v>
      </c>
      <c r="F42" s="27">
        <v>224484</v>
      </c>
      <c r="G42" s="62">
        <v>224484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9.5" customHeight="1">
      <c r="A43" s="5" t="s">
        <v>177</v>
      </c>
      <c r="B43" s="5" t="s">
        <v>175</v>
      </c>
      <c r="C43" s="5" t="s">
        <v>155</v>
      </c>
      <c r="D43" s="19" t="s">
        <v>146</v>
      </c>
      <c r="E43" s="12" t="s">
        <v>176</v>
      </c>
      <c r="F43" s="27">
        <v>67400</v>
      </c>
      <c r="G43" s="62">
        <v>67400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9.5" customHeight="1">
      <c r="A44" s="5" t="s">
        <v>99</v>
      </c>
      <c r="B44" s="5"/>
      <c r="C44" s="5"/>
      <c r="D44" s="19"/>
      <c r="E44" s="13" t="s">
        <v>100</v>
      </c>
      <c r="F44" s="27">
        <f>SUM(F45:F50)</f>
        <v>309903</v>
      </c>
      <c r="G44" s="13">
        <f>SUM(G45:G50)</f>
        <v>309903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9.5" customHeight="1">
      <c r="A45" s="5" t="s">
        <v>179</v>
      </c>
      <c r="B45" s="5" t="s">
        <v>180</v>
      </c>
      <c r="C45" s="5" t="s">
        <v>147</v>
      </c>
      <c r="D45" s="19" t="s">
        <v>147</v>
      </c>
      <c r="E45" s="12" t="s">
        <v>475</v>
      </c>
      <c r="F45" s="27">
        <v>129903</v>
      </c>
      <c r="G45" s="62">
        <v>129903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9.5" customHeight="1">
      <c r="A46" s="5" t="s">
        <v>179</v>
      </c>
      <c r="B46" s="5" t="s">
        <v>158</v>
      </c>
      <c r="C46" s="5" t="s">
        <v>159</v>
      </c>
      <c r="D46" s="19" t="s">
        <v>155</v>
      </c>
      <c r="E46" s="12" t="s">
        <v>181</v>
      </c>
      <c r="F46" s="12"/>
      <c r="G46" s="12"/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9.5" customHeight="1">
      <c r="A47" s="5" t="s">
        <v>179</v>
      </c>
      <c r="B47" s="5" t="s">
        <v>163</v>
      </c>
      <c r="C47" s="5" t="s">
        <v>159</v>
      </c>
      <c r="D47" s="19" t="s">
        <v>155</v>
      </c>
      <c r="E47" s="12" t="s">
        <v>182</v>
      </c>
      <c r="F47" s="12"/>
      <c r="G47" s="12"/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9.5" customHeight="1">
      <c r="A48" s="5" t="s">
        <v>179</v>
      </c>
      <c r="B48" s="5" t="s">
        <v>163</v>
      </c>
      <c r="C48" s="5" t="s">
        <v>159</v>
      </c>
      <c r="D48" s="19" t="s">
        <v>357</v>
      </c>
      <c r="E48" s="12" t="s">
        <v>476</v>
      </c>
      <c r="F48" s="12">
        <v>180000</v>
      </c>
      <c r="G48" s="12">
        <v>180000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9.5" customHeight="1">
      <c r="A49" s="5" t="s">
        <v>177</v>
      </c>
      <c r="B49" s="5" t="s">
        <v>163</v>
      </c>
      <c r="C49" s="5" t="s">
        <v>159</v>
      </c>
      <c r="D49" s="19" t="s">
        <v>149</v>
      </c>
      <c r="E49" s="12" t="s">
        <v>478</v>
      </c>
      <c r="F49" s="12"/>
      <c r="G49" s="12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9.5" customHeight="1">
      <c r="A50" s="5" t="s">
        <v>179</v>
      </c>
      <c r="B50" s="5" t="s">
        <v>175</v>
      </c>
      <c r="C50" s="5" t="s">
        <v>155</v>
      </c>
      <c r="D50" s="19" t="s">
        <v>146</v>
      </c>
      <c r="E50" s="12" t="s">
        <v>176</v>
      </c>
      <c r="F50" s="12"/>
      <c r="G50" s="12"/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9.5" customHeight="1">
      <c r="A51" s="5" t="s">
        <v>101</v>
      </c>
      <c r="B51" s="5"/>
      <c r="C51" s="5"/>
      <c r="D51" s="19"/>
      <c r="E51" s="13" t="s">
        <v>102</v>
      </c>
      <c r="F51" s="13">
        <f>SUM(F52:F57)</f>
        <v>1058706</v>
      </c>
      <c r="G51" s="13">
        <f>SUM(G52:G57)</f>
        <v>1058706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9.5" customHeight="1">
      <c r="A52" s="5" t="s">
        <v>183</v>
      </c>
      <c r="B52" s="5" t="s">
        <v>158</v>
      </c>
      <c r="C52" s="5" t="s">
        <v>159</v>
      </c>
      <c r="D52" s="19" t="s">
        <v>155</v>
      </c>
      <c r="E52" s="12" t="s">
        <v>181</v>
      </c>
      <c r="F52" s="12"/>
      <c r="G52" s="12"/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9.5" customHeight="1">
      <c r="A53" s="5" t="s">
        <v>183</v>
      </c>
      <c r="B53" s="5" t="s">
        <v>163</v>
      </c>
      <c r="C53" s="5" t="s">
        <v>159</v>
      </c>
      <c r="D53" s="19" t="s">
        <v>155</v>
      </c>
      <c r="E53" s="12" t="s">
        <v>182</v>
      </c>
      <c r="F53" s="12"/>
      <c r="G53" s="12"/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19.5" customHeight="1">
      <c r="A54" s="5" t="s">
        <v>183</v>
      </c>
      <c r="B54" s="5" t="s">
        <v>171</v>
      </c>
      <c r="C54" s="5" t="s">
        <v>146</v>
      </c>
      <c r="D54" s="19" t="s">
        <v>147</v>
      </c>
      <c r="E54" s="12" t="s">
        <v>184</v>
      </c>
      <c r="F54" s="27">
        <v>258706</v>
      </c>
      <c r="G54" s="62">
        <v>258706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19.5" customHeight="1">
      <c r="A55" s="5" t="s">
        <v>144</v>
      </c>
      <c r="B55" s="5" t="s">
        <v>171</v>
      </c>
      <c r="C55" s="5" t="s">
        <v>146</v>
      </c>
      <c r="D55" s="19" t="s">
        <v>151</v>
      </c>
      <c r="E55" s="12" t="s">
        <v>474</v>
      </c>
      <c r="F55" s="12">
        <v>800000</v>
      </c>
      <c r="G55" s="12">
        <v>800000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9.5" customHeight="1">
      <c r="A56" s="5" t="s">
        <v>177</v>
      </c>
      <c r="B56" s="5" t="s">
        <v>163</v>
      </c>
      <c r="C56" s="5" t="s">
        <v>159</v>
      </c>
      <c r="D56" s="19" t="s">
        <v>149</v>
      </c>
      <c r="E56" s="12" t="s">
        <v>478</v>
      </c>
      <c r="F56" s="12"/>
      <c r="G56" s="1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9.5" customHeight="1">
      <c r="A57" s="5" t="s">
        <v>183</v>
      </c>
      <c r="B57" s="5" t="s">
        <v>175</v>
      </c>
      <c r="C57" s="5" t="s">
        <v>155</v>
      </c>
      <c r="D57" s="19" t="s">
        <v>146</v>
      </c>
      <c r="E57" s="12" t="s">
        <v>176</v>
      </c>
      <c r="F57" s="12"/>
      <c r="G57" s="12"/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9.5" customHeight="1">
      <c r="A58" s="5" t="s">
        <v>103</v>
      </c>
      <c r="B58" s="5"/>
      <c r="C58" s="5"/>
      <c r="D58" s="5"/>
      <c r="E58" s="5" t="s">
        <v>406</v>
      </c>
      <c r="F58" s="5">
        <f>SUM(F59)</f>
        <v>105220</v>
      </c>
      <c r="G58" s="5">
        <f>SUM(G59)</f>
        <v>105220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9.5" customHeight="1">
      <c r="A59" s="5" t="s">
        <v>185</v>
      </c>
      <c r="B59" s="5" t="s">
        <v>171</v>
      </c>
      <c r="C59" s="5" t="s">
        <v>167</v>
      </c>
      <c r="D59" s="5" t="s">
        <v>159</v>
      </c>
      <c r="E59" s="5" t="s">
        <v>259</v>
      </c>
      <c r="F59" s="12">
        <v>105220</v>
      </c>
      <c r="G59" s="12">
        <v>105220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9.5" customHeight="1">
      <c r="A60" s="5" t="s">
        <v>104</v>
      </c>
      <c r="B60" s="5"/>
      <c r="C60" s="5"/>
      <c r="D60" s="5"/>
      <c r="E60" s="5" t="s">
        <v>363</v>
      </c>
      <c r="F60" s="5">
        <f>SUM(F61)</f>
        <v>93465</v>
      </c>
      <c r="G60" s="5">
        <f>SUM(G61)</f>
        <v>93465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9.5" customHeight="1">
      <c r="A61" s="5" t="s">
        <v>186</v>
      </c>
      <c r="B61" s="5" t="s">
        <v>171</v>
      </c>
      <c r="C61" s="5" t="s">
        <v>167</v>
      </c>
      <c r="D61" s="5" t="s">
        <v>159</v>
      </c>
      <c r="E61" s="5" t="s">
        <v>259</v>
      </c>
      <c r="F61" s="12">
        <v>93465</v>
      </c>
      <c r="G61" s="12">
        <v>93465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9.5" customHeight="1">
      <c r="A62" s="5" t="s">
        <v>105</v>
      </c>
      <c r="B62" s="5"/>
      <c r="C62" s="5"/>
      <c r="D62" s="5"/>
      <c r="E62" s="5" t="s">
        <v>364</v>
      </c>
      <c r="F62" s="5">
        <f>SUM(F63)</f>
        <v>89520</v>
      </c>
      <c r="G62" s="5">
        <f>SUM(G63)</f>
        <v>89520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9.5" customHeight="1">
      <c r="A63" s="5" t="s">
        <v>187</v>
      </c>
      <c r="B63" s="5" t="s">
        <v>171</v>
      </c>
      <c r="C63" s="5" t="s">
        <v>167</v>
      </c>
      <c r="D63" s="5" t="s">
        <v>159</v>
      </c>
      <c r="E63" s="5" t="s">
        <v>259</v>
      </c>
      <c r="F63" s="12">
        <v>89520</v>
      </c>
      <c r="G63" s="12">
        <v>89520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19.5" customHeight="1">
      <c r="A64" s="5" t="s">
        <v>106</v>
      </c>
      <c r="B64" s="5"/>
      <c r="C64" s="5"/>
      <c r="D64" s="5"/>
      <c r="E64" s="5" t="s">
        <v>365</v>
      </c>
      <c r="F64" s="5">
        <f>SUM(F65)</f>
        <v>82005</v>
      </c>
      <c r="G64" s="5">
        <f>SUM(G65)</f>
        <v>82005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9.5" customHeight="1">
      <c r="A65" s="5" t="s">
        <v>188</v>
      </c>
      <c r="B65" s="5" t="s">
        <v>171</v>
      </c>
      <c r="C65" s="5" t="s">
        <v>167</v>
      </c>
      <c r="D65" s="5" t="s">
        <v>159</v>
      </c>
      <c r="E65" s="5" t="s">
        <v>259</v>
      </c>
      <c r="F65" s="12">
        <v>82005</v>
      </c>
      <c r="G65" s="12">
        <v>82005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9.5" customHeight="1">
      <c r="A66" s="5" t="s">
        <v>107</v>
      </c>
      <c r="B66" s="5"/>
      <c r="C66" s="5"/>
      <c r="D66" s="5"/>
      <c r="E66" s="5" t="s">
        <v>366</v>
      </c>
      <c r="F66" s="5">
        <f>SUM(F67)</f>
        <v>96835</v>
      </c>
      <c r="G66" s="5">
        <f>SUM(G67)</f>
        <v>96835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9.5" customHeight="1">
      <c r="A67" s="5" t="s">
        <v>189</v>
      </c>
      <c r="B67" s="5" t="s">
        <v>171</v>
      </c>
      <c r="C67" s="5" t="s">
        <v>167</v>
      </c>
      <c r="D67" s="5" t="s">
        <v>159</v>
      </c>
      <c r="E67" s="5" t="s">
        <v>259</v>
      </c>
      <c r="F67" s="12">
        <v>96835</v>
      </c>
      <c r="G67" s="12">
        <v>96835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ht="19.5" customHeight="1">
      <c r="A68" s="5" t="s">
        <v>108</v>
      </c>
      <c r="B68" s="5"/>
      <c r="C68" s="5"/>
      <c r="D68" s="5"/>
      <c r="E68" s="5" t="s">
        <v>367</v>
      </c>
      <c r="F68" s="5">
        <f>SUM(F69)</f>
        <v>100630</v>
      </c>
      <c r="G68" s="5">
        <f>SUM(G69)</f>
        <v>100630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9.5" customHeight="1">
      <c r="A69" s="5" t="s">
        <v>190</v>
      </c>
      <c r="B69" s="5" t="s">
        <v>171</v>
      </c>
      <c r="C69" s="5" t="s">
        <v>167</v>
      </c>
      <c r="D69" s="5" t="s">
        <v>159</v>
      </c>
      <c r="E69" s="5" t="s">
        <v>259</v>
      </c>
      <c r="F69" s="12">
        <v>100630</v>
      </c>
      <c r="G69" s="12">
        <v>100630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9.5" customHeight="1">
      <c r="A70" s="5" t="s">
        <v>109</v>
      </c>
      <c r="B70" s="5"/>
      <c r="C70" s="5"/>
      <c r="D70" s="5"/>
      <c r="E70" s="5" t="s">
        <v>368</v>
      </c>
      <c r="F70" s="5">
        <f>SUM(F71)</f>
        <v>116795</v>
      </c>
      <c r="G70" s="5">
        <f>SUM(G71)</f>
        <v>116795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9.5" customHeight="1">
      <c r="A71" s="5" t="s">
        <v>191</v>
      </c>
      <c r="B71" s="5" t="s">
        <v>171</v>
      </c>
      <c r="C71" s="5" t="s">
        <v>167</v>
      </c>
      <c r="D71" s="5" t="s">
        <v>159</v>
      </c>
      <c r="E71" s="5" t="s">
        <v>259</v>
      </c>
      <c r="F71" s="12">
        <v>116795</v>
      </c>
      <c r="G71" s="12">
        <v>116795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19.5" customHeight="1">
      <c r="A72" s="5" t="s">
        <v>110</v>
      </c>
      <c r="B72" s="5"/>
      <c r="C72" s="5"/>
      <c r="D72" s="5"/>
      <c r="E72" s="5" t="s">
        <v>369</v>
      </c>
      <c r="F72" s="5">
        <f>SUM(F73)</f>
        <v>101985</v>
      </c>
      <c r="G72" s="5">
        <f>SUM(G73)</f>
        <v>101985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</row>
    <row r="73" spans="1:20" ht="19.5" customHeight="1">
      <c r="A73" s="5" t="s">
        <v>192</v>
      </c>
      <c r="B73" s="5" t="s">
        <v>171</v>
      </c>
      <c r="C73" s="5" t="s">
        <v>167</v>
      </c>
      <c r="D73" s="5" t="s">
        <v>159</v>
      </c>
      <c r="E73" s="5" t="s">
        <v>259</v>
      </c>
      <c r="F73" s="12">
        <v>101985</v>
      </c>
      <c r="G73" s="12">
        <v>101985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9.5" customHeight="1">
      <c r="A74" s="5" t="s">
        <v>111</v>
      </c>
      <c r="B74" s="5"/>
      <c r="C74" s="5"/>
      <c r="D74" s="5"/>
      <c r="E74" s="5" t="s">
        <v>407</v>
      </c>
      <c r="F74" s="5">
        <f>SUM(F75)</f>
        <v>85445</v>
      </c>
      <c r="G74" s="5">
        <f>SUM(G75)</f>
        <v>85445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</row>
    <row r="75" spans="1:20" ht="19.5" customHeight="1">
      <c r="A75" s="5" t="s">
        <v>193</v>
      </c>
      <c r="B75" s="5" t="s">
        <v>171</v>
      </c>
      <c r="C75" s="5" t="s">
        <v>167</v>
      </c>
      <c r="D75" s="5" t="s">
        <v>159</v>
      </c>
      <c r="E75" s="5" t="s">
        <v>259</v>
      </c>
      <c r="F75" s="12">
        <v>85445</v>
      </c>
      <c r="G75" s="12">
        <v>85445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9.5" customHeight="1">
      <c r="A76" s="5" t="s">
        <v>112</v>
      </c>
      <c r="B76" s="5"/>
      <c r="C76" s="5"/>
      <c r="D76" s="5"/>
      <c r="E76" s="5" t="s">
        <v>370</v>
      </c>
      <c r="F76" s="5">
        <f>SUM(F77)</f>
        <v>120090</v>
      </c>
      <c r="G76" s="5">
        <f>SUM(G77)</f>
        <v>120090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</row>
    <row r="77" spans="1:20" ht="19.5" customHeight="1">
      <c r="A77" s="5" t="s">
        <v>194</v>
      </c>
      <c r="B77" s="5" t="s">
        <v>171</v>
      </c>
      <c r="C77" s="5" t="s">
        <v>167</v>
      </c>
      <c r="D77" s="5" t="s">
        <v>159</v>
      </c>
      <c r="E77" s="5" t="s">
        <v>259</v>
      </c>
      <c r="F77" s="12">
        <v>120090</v>
      </c>
      <c r="G77" s="12">
        <v>120090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</row>
    <row r="78" spans="1:20" ht="19.5" customHeight="1">
      <c r="A78" s="5" t="s">
        <v>113</v>
      </c>
      <c r="B78" s="5"/>
      <c r="C78" s="5"/>
      <c r="D78" s="5"/>
      <c r="E78" s="5" t="s">
        <v>371</v>
      </c>
      <c r="F78" s="5">
        <f>SUM(F79)</f>
        <v>82800</v>
      </c>
      <c r="G78" s="5">
        <f>SUM(G79)</f>
        <v>82800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</row>
    <row r="79" spans="1:20" ht="19.5" customHeight="1">
      <c r="A79" s="5" t="s">
        <v>195</v>
      </c>
      <c r="B79" s="5" t="s">
        <v>171</v>
      </c>
      <c r="C79" s="5" t="s">
        <v>167</v>
      </c>
      <c r="D79" s="5" t="s">
        <v>159</v>
      </c>
      <c r="E79" s="5" t="s">
        <v>259</v>
      </c>
      <c r="F79" s="12">
        <v>82800</v>
      </c>
      <c r="G79" s="12">
        <v>82800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</row>
    <row r="80" spans="1:20" ht="19.5" customHeight="1">
      <c r="A80" s="5" t="s">
        <v>114</v>
      </c>
      <c r="B80" s="5"/>
      <c r="C80" s="5"/>
      <c r="D80" s="5"/>
      <c r="E80" s="5" t="s">
        <v>372</v>
      </c>
      <c r="F80" s="5">
        <f>SUM(F81)</f>
        <v>88345</v>
      </c>
      <c r="G80" s="5">
        <f>SUM(G81)</f>
        <v>88345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</row>
    <row r="81" spans="1:20" ht="19.5" customHeight="1">
      <c r="A81" s="5" t="s">
        <v>196</v>
      </c>
      <c r="B81" s="5" t="s">
        <v>171</v>
      </c>
      <c r="C81" s="5" t="s">
        <v>167</v>
      </c>
      <c r="D81" s="5" t="s">
        <v>159</v>
      </c>
      <c r="E81" s="5" t="s">
        <v>259</v>
      </c>
      <c r="F81" s="12">
        <v>88345</v>
      </c>
      <c r="G81" s="12">
        <v>88345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</row>
    <row r="82" spans="1:20" ht="19.5" customHeight="1">
      <c r="A82" s="5" t="s">
        <v>115</v>
      </c>
      <c r="B82" s="5"/>
      <c r="C82" s="5"/>
      <c r="D82" s="5"/>
      <c r="E82" s="5" t="s">
        <v>373</v>
      </c>
      <c r="F82" s="5">
        <f>SUM(F83)</f>
        <v>82650</v>
      </c>
      <c r="G82" s="5">
        <f>SUM(G83)</f>
        <v>82650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</row>
    <row r="83" spans="1:21" ht="19.5" customHeight="1">
      <c r="A83" s="5" t="s">
        <v>197</v>
      </c>
      <c r="B83" s="5" t="s">
        <v>171</v>
      </c>
      <c r="C83" s="5" t="s">
        <v>167</v>
      </c>
      <c r="D83" s="5" t="s">
        <v>159</v>
      </c>
      <c r="E83" s="5" t="s">
        <v>259</v>
      </c>
      <c r="F83" s="12">
        <v>82650</v>
      </c>
      <c r="G83" s="12">
        <v>82650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17">
        <v>0</v>
      </c>
      <c r="U83" s="26"/>
    </row>
    <row r="84" spans="1:21" ht="19.5" customHeight="1">
      <c r="A84" s="5" t="s">
        <v>116</v>
      </c>
      <c r="B84" s="5"/>
      <c r="C84" s="5"/>
      <c r="D84" s="5"/>
      <c r="E84" s="5" t="s">
        <v>374</v>
      </c>
      <c r="F84" s="5">
        <f>SUM(F85)</f>
        <v>85280</v>
      </c>
      <c r="G84" s="5">
        <f>SUM(G85)</f>
        <v>85280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17">
        <v>0</v>
      </c>
      <c r="U84" s="26"/>
    </row>
    <row r="85" spans="1:21" ht="19.5" customHeight="1">
      <c r="A85" s="5" t="s">
        <v>198</v>
      </c>
      <c r="B85" s="5" t="s">
        <v>171</v>
      </c>
      <c r="C85" s="5" t="s">
        <v>167</v>
      </c>
      <c r="D85" s="5" t="s">
        <v>159</v>
      </c>
      <c r="E85" s="5" t="s">
        <v>259</v>
      </c>
      <c r="F85" s="12">
        <v>85280</v>
      </c>
      <c r="G85" s="12">
        <v>85280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17">
        <v>0</v>
      </c>
      <c r="U85" s="26"/>
    </row>
    <row r="86" spans="1:21" ht="19.5" customHeight="1">
      <c r="A86" s="5" t="s">
        <v>117</v>
      </c>
      <c r="B86" s="5"/>
      <c r="C86" s="5"/>
      <c r="D86" s="5"/>
      <c r="E86" s="5" t="s">
        <v>375</v>
      </c>
      <c r="F86" s="5">
        <f>SUM(F87)</f>
        <v>83900</v>
      </c>
      <c r="G86" s="5">
        <f>SUM(G87)</f>
        <v>83900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17">
        <v>0</v>
      </c>
      <c r="U86" s="26"/>
    </row>
    <row r="87" spans="1:21" ht="19.5" customHeight="1">
      <c r="A87" s="5" t="s">
        <v>199</v>
      </c>
      <c r="B87" s="5" t="s">
        <v>171</v>
      </c>
      <c r="C87" s="5" t="s">
        <v>167</v>
      </c>
      <c r="D87" s="5" t="s">
        <v>159</v>
      </c>
      <c r="E87" s="5" t="s">
        <v>259</v>
      </c>
      <c r="F87" s="12">
        <v>83900</v>
      </c>
      <c r="G87" s="12">
        <v>83900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17">
        <v>0</v>
      </c>
      <c r="U87" s="26"/>
    </row>
    <row r="88" spans="1:21" ht="19.5" customHeight="1">
      <c r="A88" s="5" t="s">
        <v>118</v>
      </c>
      <c r="B88" s="5"/>
      <c r="C88" s="5"/>
      <c r="D88" s="5"/>
      <c r="E88" s="5" t="s">
        <v>376</v>
      </c>
      <c r="F88" s="5">
        <f>SUM(F89)</f>
        <v>84665</v>
      </c>
      <c r="G88" s="5">
        <f>SUM(G89)</f>
        <v>84665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17">
        <v>0</v>
      </c>
      <c r="U88" s="26"/>
    </row>
    <row r="89" spans="1:21" ht="19.5" customHeight="1">
      <c r="A89" s="5" t="s">
        <v>200</v>
      </c>
      <c r="B89" s="5" t="s">
        <v>171</v>
      </c>
      <c r="C89" s="5" t="s">
        <v>167</v>
      </c>
      <c r="D89" s="5" t="s">
        <v>159</v>
      </c>
      <c r="E89" s="5" t="s">
        <v>259</v>
      </c>
      <c r="F89" s="12">
        <v>84665</v>
      </c>
      <c r="G89" s="12">
        <v>84665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17">
        <v>0</v>
      </c>
      <c r="U89" s="26"/>
    </row>
    <row r="90" spans="1:21" ht="19.5" customHeight="1">
      <c r="A90" s="5" t="s">
        <v>119</v>
      </c>
      <c r="B90" s="5"/>
      <c r="C90" s="5"/>
      <c r="D90" s="5"/>
      <c r="E90" s="5" t="s">
        <v>377</v>
      </c>
      <c r="F90" s="5">
        <v>90725</v>
      </c>
      <c r="G90" s="5">
        <v>90725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17">
        <v>0</v>
      </c>
      <c r="U90" s="26"/>
    </row>
    <row r="91" spans="1:21" ht="19.5" customHeight="1">
      <c r="A91" s="5" t="s">
        <v>201</v>
      </c>
      <c r="B91" s="5" t="s">
        <v>171</v>
      </c>
      <c r="C91" s="5" t="s">
        <v>167</v>
      </c>
      <c r="D91" s="5" t="s">
        <v>159</v>
      </c>
      <c r="E91" s="5" t="s">
        <v>259</v>
      </c>
      <c r="F91" s="12">
        <v>90725</v>
      </c>
      <c r="G91" s="12">
        <v>90725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17">
        <v>0</v>
      </c>
      <c r="U91" s="26"/>
    </row>
    <row r="92" spans="1:21" ht="19.5" customHeight="1">
      <c r="A92" s="5" t="s">
        <v>120</v>
      </c>
      <c r="B92" s="5"/>
      <c r="C92" s="5"/>
      <c r="D92" s="5"/>
      <c r="E92" s="5" t="s">
        <v>378</v>
      </c>
      <c r="F92" s="5">
        <f>SUM(F93)</f>
        <v>93115</v>
      </c>
      <c r="G92" s="5">
        <f>SUM(G93)</f>
        <v>93115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17">
        <v>0</v>
      </c>
      <c r="U92" s="26"/>
    </row>
    <row r="93" spans="1:21" ht="19.5" customHeight="1">
      <c r="A93" s="5" t="s">
        <v>202</v>
      </c>
      <c r="B93" s="5" t="s">
        <v>171</v>
      </c>
      <c r="C93" s="5" t="s">
        <v>167</v>
      </c>
      <c r="D93" s="5" t="s">
        <v>159</v>
      </c>
      <c r="E93" s="5" t="s">
        <v>259</v>
      </c>
      <c r="F93" s="12">
        <v>93115</v>
      </c>
      <c r="G93" s="12">
        <v>93115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17">
        <v>0</v>
      </c>
      <c r="U93" s="26"/>
    </row>
    <row r="94" spans="1:21" ht="19.5" customHeight="1">
      <c r="A94" s="5" t="s">
        <v>121</v>
      </c>
      <c r="B94" s="5"/>
      <c r="C94" s="5"/>
      <c r="D94" s="5"/>
      <c r="E94" s="5" t="s">
        <v>379</v>
      </c>
      <c r="F94" s="5">
        <f>SUM(F95)</f>
        <v>82890</v>
      </c>
      <c r="G94" s="5">
        <f>SUM(G95)</f>
        <v>82890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17">
        <v>0</v>
      </c>
      <c r="U94" s="26"/>
    </row>
    <row r="95" spans="1:21" ht="19.5" customHeight="1">
      <c r="A95" s="5" t="s">
        <v>203</v>
      </c>
      <c r="B95" s="5" t="s">
        <v>171</v>
      </c>
      <c r="C95" s="5" t="s">
        <v>167</v>
      </c>
      <c r="D95" s="5" t="s">
        <v>159</v>
      </c>
      <c r="E95" s="5" t="s">
        <v>259</v>
      </c>
      <c r="F95" s="12">
        <v>82890</v>
      </c>
      <c r="G95" s="12">
        <v>82890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17">
        <v>0</v>
      </c>
      <c r="U95" s="26"/>
    </row>
    <row r="96" spans="1:21" ht="19.5" customHeight="1">
      <c r="A96" s="5" t="s">
        <v>122</v>
      </c>
      <c r="B96" s="5"/>
      <c r="C96" s="5"/>
      <c r="D96" s="5"/>
      <c r="E96" s="5" t="s">
        <v>380</v>
      </c>
      <c r="F96" s="5">
        <f>SUM(F97)</f>
        <v>79655</v>
      </c>
      <c r="G96" s="5">
        <f>SUM(G97)</f>
        <v>79655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17">
        <v>0</v>
      </c>
      <c r="U96" s="26"/>
    </row>
    <row r="97" spans="1:21" ht="19.5" customHeight="1">
      <c r="A97" s="5" t="s">
        <v>204</v>
      </c>
      <c r="B97" s="5" t="s">
        <v>171</v>
      </c>
      <c r="C97" s="5" t="s">
        <v>167</v>
      </c>
      <c r="D97" s="5" t="s">
        <v>159</v>
      </c>
      <c r="E97" s="5" t="s">
        <v>259</v>
      </c>
      <c r="F97" s="12">
        <v>79655</v>
      </c>
      <c r="G97" s="12">
        <v>79655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17">
        <v>0</v>
      </c>
      <c r="U97" s="26"/>
    </row>
    <row r="98" spans="1:21" ht="19.5" customHeight="1">
      <c r="A98" s="5" t="s">
        <v>123</v>
      </c>
      <c r="B98" s="5"/>
      <c r="C98" s="5"/>
      <c r="D98" s="5"/>
      <c r="E98" s="5" t="s">
        <v>381</v>
      </c>
      <c r="F98" s="5">
        <v>85065</v>
      </c>
      <c r="G98" s="5">
        <v>85065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17">
        <v>0</v>
      </c>
      <c r="U98" s="26"/>
    </row>
    <row r="99" spans="1:21" ht="19.5" customHeight="1">
      <c r="A99" s="5" t="s">
        <v>205</v>
      </c>
      <c r="B99" s="5" t="s">
        <v>171</v>
      </c>
      <c r="C99" s="5" t="s">
        <v>167</v>
      </c>
      <c r="D99" s="5" t="s">
        <v>159</v>
      </c>
      <c r="E99" s="5" t="s">
        <v>259</v>
      </c>
      <c r="F99" s="12">
        <v>85065</v>
      </c>
      <c r="G99" s="12">
        <v>85065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17">
        <v>0</v>
      </c>
      <c r="U99" s="26"/>
    </row>
    <row r="100" spans="1:21" ht="19.5" customHeight="1">
      <c r="A100" s="5" t="s">
        <v>124</v>
      </c>
      <c r="B100" s="5"/>
      <c r="C100" s="5"/>
      <c r="D100" s="5"/>
      <c r="E100" s="5" t="s">
        <v>382</v>
      </c>
      <c r="F100" s="5">
        <f>SUM(F101)</f>
        <v>84585</v>
      </c>
      <c r="G100" s="5">
        <f>SUM(G101)</f>
        <v>84585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17">
        <v>0</v>
      </c>
      <c r="U100" s="26"/>
    </row>
    <row r="101" spans="1:21" ht="19.5" customHeight="1">
      <c r="A101" s="5">
        <v>6062522</v>
      </c>
      <c r="B101" s="5" t="s">
        <v>171</v>
      </c>
      <c r="C101" s="5" t="s">
        <v>167</v>
      </c>
      <c r="D101" s="5" t="s">
        <v>159</v>
      </c>
      <c r="E101" s="5" t="s">
        <v>259</v>
      </c>
      <c r="F101" s="12">
        <v>84585</v>
      </c>
      <c r="G101" s="12">
        <v>84585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17">
        <v>0</v>
      </c>
      <c r="U101" s="26"/>
    </row>
    <row r="102" spans="1:21" ht="19.5" customHeight="1">
      <c r="A102" s="5" t="s">
        <v>206</v>
      </c>
      <c r="B102" s="5"/>
      <c r="C102" s="5"/>
      <c r="D102" s="5"/>
      <c r="E102" s="5" t="s">
        <v>383</v>
      </c>
      <c r="F102" s="5">
        <v>80115</v>
      </c>
      <c r="G102" s="5">
        <v>80115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17">
        <v>0</v>
      </c>
      <c r="U102" s="26"/>
    </row>
    <row r="103" spans="1:21" ht="19.5" customHeight="1">
      <c r="A103" s="20" t="s">
        <v>206</v>
      </c>
      <c r="B103" s="20" t="s">
        <v>171</v>
      </c>
      <c r="C103" s="20" t="s">
        <v>167</v>
      </c>
      <c r="D103" s="20" t="s">
        <v>159</v>
      </c>
      <c r="E103" s="20" t="s">
        <v>259</v>
      </c>
      <c r="F103" s="12">
        <v>80115</v>
      </c>
      <c r="G103" s="12">
        <v>80115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3">
        <v>0</v>
      </c>
      <c r="U103" s="26"/>
    </row>
    <row r="104" spans="1:22" ht="14.25">
      <c r="A104" s="5">
        <v>6062524</v>
      </c>
      <c r="B104" s="5"/>
      <c r="C104" s="5"/>
      <c r="D104" s="5"/>
      <c r="E104" s="5" t="s">
        <v>384</v>
      </c>
      <c r="F104" s="5">
        <v>83485</v>
      </c>
      <c r="G104" s="5">
        <v>83485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17"/>
      <c r="U104" s="26"/>
      <c r="V104" s="24"/>
    </row>
    <row r="105" spans="1:22" ht="14.25">
      <c r="A105" s="5">
        <v>6062524</v>
      </c>
      <c r="B105" s="5" t="s">
        <v>171</v>
      </c>
      <c r="C105" s="5" t="s">
        <v>167</v>
      </c>
      <c r="D105" s="5" t="s">
        <v>159</v>
      </c>
      <c r="E105" s="5" t="s">
        <v>259</v>
      </c>
      <c r="F105" s="5">
        <v>83485</v>
      </c>
      <c r="G105" s="5">
        <v>83485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17"/>
      <c r="U105" s="26"/>
      <c r="V105" s="24"/>
    </row>
    <row r="106" spans="1:22" ht="14.25">
      <c r="A106" s="5">
        <v>6062525</v>
      </c>
      <c r="B106" s="5"/>
      <c r="C106" s="5"/>
      <c r="D106" s="5"/>
      <c r="E106" s="5" t="s">
        <v>385</v>
      </c>
      <c r="F106" s="5">
        <v>79515</v>
      </c>
      <c r="G106" s="5">
        <v>79515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17"/>
      <c r="U106" s="26"/>
      <c r="V106" s="24"/>
    </row>
    <row r="107" spans="1:22" ht="14.25">
      <c r="A107" s="5" t="s">
        <v>404</v>
      </c>
      <c r="B107" s="5" t="s">
        <v>171</v>
      </c>
      <c r="C107" s="5" t="s">
        <v>167</v>
      </c>
      <c r="D107" s="5" t="s">
        <v>159</v>
      </c>
      <c r="E107" s="5" t="s">
        <v>259</v>
      </c>
      <c r="F107" s="5">
        <v>79515</v>
      </c>
      <c r="G107" s="5">
        <v>79515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17"/>
      <c r="U107" s="26"/>
      <c r="V107" s="24"/>
    </row>
    <row r="108" spans="1:22" ht="14.25">
      <c r="A108" s="5" t="s">
        <v>405</v>
      </c>
      <c r="B108" s="5"/>
      <c r="C108" s="5"/>
      <c r="D108" s="5"/>
      <c r="E108" s="5" t="s">
        <v>386</v>
      </c>
      <c r="F108" s="5">
        <v>89580</v>
      </c>
      <c r="G108" s="5">
        <v>89580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17"/>
      <c r="U108" s="26"/>
      <c r="V108" s="24"/>
    </row>
    <row r="109" spans="1:22" ht="14.25">
      <c r="A109" s="5">
        <v>6062526</v>
      </c>
      <c r="B109" s="5" t="s">
        <v>171</v>
      </c>
      <c r="C109" s="5" t="s">
        <v>167</v>
      </c>
      <c r="D109" s="5" t="s">
        <v>159</v>
      </c>
      <c r="E109" s="5" t="s">
        <v>259</v>
      </c>
      <c r="F109" s="5">
        <v>89580</v>
      </c>
      <c r="G109" s="5">
        <v>89580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17"/>
      <c r="U109" s="26"/>
      <c r="V109" s="24"/>
    </row>
    <row r="110" spans="1:22" ht="14.25">
      <c r="A110" s="5">
        <v>6062527</v>
      </c>
      <c r="B110" s="5"/>
      <c r="C110" s="5"/>
      <c r="D110" s="5"/>
      <c r="E110" s="5" t="s">
        <v>387</v>
      </c>
      <c r="F110" s="5">
        <v>82075</v>
      </c>
      <c r="G110" s="5">
        <v>82075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17"/>
      <c r="U110" s="26"/>
      <c r="V110" s="24"/>
    </row>
    <row r="111" spans="1:22" ht="14.25">
      <c r="A111" s="5">
        <v>6062527</v>
      </c>
      <c r="B111" s="5" t="s">
        <v>171</v>
      </c>
      <c r="C111" s="5" t="s">
        <v>167</v>
      </c>
      <c r="D111" s="5" t="s">
        <v>159</v>
      </c>
      <c r="E111" s="5" t="s">
        <v>259</v>
      </c>
      <c r="F111" s="5">
        <v>82075</v>
      </c>
      <c r="G111" s="5">
        <v>82075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17"/>
      <c r="U111" s="26"/>
      <c r="V111" s="24"/>
    </row>
    <row r="112" spans="1:22" ht="14.25">
      <c r="A112" s="5">
        <v>6062528</v>
      </c>
      <c r="B112" s="5"/>
      <c r="C112" s="5"/>
      <c r="D112" s="5"/>
      <c r="E112" s="5" t="s">
        <v>388</v>
      </c>
      <c r="F112" s="5">
        <v>74555</v>
      </c>
      <c r="G112" s="5">
        <v>74555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17"/>
      <c r="U112" s="26"/>
      <c r="V112" s="24"/>
    </row>
    <row r="113" spans="1:22" ht="14.25">
      <c r="A113" s="5">
        <v>6062528</v>
      </c>
      <c r="B113" s="5" t="s">
        <v>171</v>
      </c>
      <c r="C113" s="5" t="s">
        <v>167</v>
      </c>
      <c r="D113" s="5" t="s">
        <v>159</v>
      </c>
      <c r="E113" s="5" t="s">
        <v>259</v>
      </c>
      <c r="F113" s="5">
        <v>74555</v>
      </c>
      <c r="G113" s="5">
        <v>74555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17"/>
      <c r="U113" s="26"/>
      <c r="V113" s="24"/>
    </row>
    <row r="114" spans="1:22" ht="14.25">
      <c r="A114" s="5">
        <v>6062529</v>
      </c>
      <c r="B114" s="5"/>
      <c r="C114" s="5"/>
      <c r="D114" s="5"/>
      <c r="E114" s="5" t="s">
        <v>389</v>
      </c>
      <c r="F114" s="5">
        <v>81365</v>
      </c>
      <c r="G114" s="5">
        <v>81365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17"/>
      <c r="U114" s="26"/>
      <c r="V114" s="24"/>
    </row>
    <row r="115" spans="1:22" ht="14.25">
      <c r="A115" s="5">
        <v>6062529</v>
      </c>
      <c r="B115" s="5" t="s">
        <v>171</v>
      </c>
      <c r="C115" s="5" t="s">
        <v>167</v>
      </c>
      <c r="D115" s="5" t="s">
        <v>159</v>
      </c>
      <c r="E115" s="5" t="s">
        <v>259</v>
      </c>
      <c r="F115" s="5">
        <v>81365</v>
      </c>
      <c r="G115" s="5">
        <v>81365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17"/>
      <c r="U115" s="26"/>
      <c r="V115" s="24"/>
    </row>
    <row r="116" spans="1:22" ht="14.25">
      <c r="A116" s="5">
        <v>6062530</v>
      </c>
      <c r="B116" s="5"/>
      <c r="C116" s="5"/>
      <c r="D116" s="5"/>
      <c r="E116" s="5" t="s">
        <v>390</v>
      </c>
      <c r="F116" s="5">
        <v>86320</v>
      </c>
      <c r="G116" s="5">
        <v>86320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17"/>
      <c r="U116" s="26"/>
      <c r="V116" s="24"/>
    </row>
    <row r="117" spans="1:22" ht="14.25">
      <c r="A117" s="5">
        <v>6062530</v>
      </c>
      <c r="B117" s="5" t="s">
        <v>171</v>
      </c>
      <c r="C117" s="5" t="s">
        <v>167</v>
      </c>
      <c r="D117" s="5" t="s">
        <v>159</v>
      </c>
      <c r="E117" s="5" t="s">
        <v>259</v>
      </c>
      <c r="F117" s="5">
        <v>86320</v>
      </c>
      <c r="G117" s="5">
        <v>86320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17"/>
      <c r="U117" s="26"/>
      <c r="V117" s="24"/>
    </row>
    <row r="118" spans="1:22" ht="14.25">
      <c r="A118" s="5">
        <v>6062531</v>
      </c>
      <c r="B118" s="5"/>
      <c r="C118" s="5"/>
      <c r="D118" s="5"/>
      <c r="E118" s="5" t="s">
        <v>391</v>
      </c>
      <c r="F118" s="5">
        <v>77030</v>
      </c>
      <c r="G118" s="5">
        <v>77030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17"/>
      <c r="U118" s="26"/>
      <c r="V118" s="24"/>
    </row>
    <row r="119" spans="1:22" ht="14.25">
      <c r="A119" s="5">
        <v>6062531</v>
      </c>
      <c r="B119" s="5" t="s">
        <v>171</v>
      </c>
      <c r="C119" s="5" t="s">
        <v>167</v>
      </c>
      <c r="D119" s="5" t="s">
        <v>159</v>
      </c>
      <c r="E119" s="5" t="s">
        <v>259</v>
      </c>
      <c r="F119" s="5">
        <v>77030</v>
      </c>
      <c r="G119" s="5">
        <v>77030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17"/>
      <c r="U119" s="26"/>
      <c r="V119" s="24"/>
    </row>
    <row r="120" spans="1:22" ht="14.25">
      <c r="A120" s="5">
        <v>6062532</v>
      </c>
      <c r="B120" s="5"/>
      <c r="C120" s="5"/>
      <c r="D120" s="5"/>
      <c r="E120" s="5" t="s">
        <v>392</v>
      </c>
      <c r="F120" s="5">
        <v>85840</v>
      </c>
      <c r="G120" s="5">
        <v>85840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17"/>
      <c r="U120" s="26"/>
      <c r="V120" s="24"/>
    </row>
    <row r="121" spans="1:22" ht="14.25">
      <c r="A121" s="5">
        <v>6062532</v>
      </c>
      <c r="B121" s="5" t="s">
        <v>171</v>
      </c>
      <c r="C121" s="5" t="s">
        <v>167</v>
      </c>
      <c r="D121" s="5" t="s">
        <v>159</v>
      </c>
      <c r="E121" s="5" t="s">
        <v>259</v>
      </c>
      <c r="F121" s="5">
        <v>85840</v>
      </c>
      <c r="G121" s="5">
        <v>85840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17"/>
      <c r="U121" s="26"/>
      <c r="V121" s="24"/>
    </row>
    <row r="122" spans="1:22" ht="14.25">
      <c r="A122" s="5">
        <v>6062533</v>
      </c>
      <c r="B122" s="5"/>
      <c r="C122" s="5"/>
      <c r="D122" s="5"/>
      <c r="E122" s="5" t="s">
        <v>393</v>
      </c>
      <c r="F122" s="5">
        <v>84810</v>
      </c>
      <c r="G122" s="5">
        <v>84810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17"/>
      <c r="U122" s="26"/>
      <c r="V122" s="24"/>
    </row>
    <row r="123" spans="1:22" ht="14.25">
      <c r="A123" s="5">
        <v>6062533</v>
      </c>
      <c r="B123" s="5" t="s">
        <v>171</v>
      </c>
      <c r="C123" s="5" t="s">
        <v>167</v>
      </c>
      <c r="D123" s="5" t="s">
        <v>159</v>
      </c>
      <c r="E123" s="5" t="s">
        <v>259</v>
      </c>
      <c r="F123" s="5">
        <v>84810</v>
      </c>
      <c r="G123" s="5">
        <v>84810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17"/>
      <c r="U123" s="26"/>
      <c r="V123" s="24"/>
    </row>
    <row r="124" spans="1:22" ht="14.25">
      <c r="A124" s="5">
        <v>6062534</v>
      </c>
      <c r="B124" s="5"/>
      <c r="C124" s="5"/>
      <c r="D124" s="5"/>
      <c r="E124" s="5" t="s">
        <v>394</v>
      </c>
      <c r="F124" s="5">
        <v>89600</v>
      </c>
      <c r="G124" s="5">
        <v>89600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17"/>
      <c r="U124" s="26"/>
      <c r="V124" s="24"/>
    </row>
    <row r="125" spans="1:22" ht="14.25">
      <c r="A125" s="5">
        <v>6062534</v>
      </c>
      <c r="B125" s="5" t="s">
        <v>171</v>
      </c>
      <c r="C125" s="5" t="s">
        <v>167</v>
      </c>
      <c r="D125" s="5" t="s">
        <v>159</v>
      </c>
      <c r="E125" s="5" t="s">
        <v>259</v>
      </c>
      <c r="F125" s="5">
        <v>89600</v>
      </c>
      <c r="G125" s="5">
        <v>89600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17"/>
      <c r="U125" s="26"/>
      <c r="V125" s="24"/>
    </row>
    <row r="126" spans="1:22" ht="14.25">
      <c r="A126" s="5">
        <v>6062535</v>
      </c>
      <c r="B126" s="5"/>
      <c r="C126" s="5"/>
      <c r="D126" s="5"/>
      <c r="E126" s="5" t="s">
        <v>395</v>
      </c>
      <c r="F126" s="5">
        <v>88915</v>
      </c>
      <c r="G126" s="5">
        <v>88915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17"/>
      <c r="U126" s="26"/>
      <c r="V126" s="24"/>
    </row>
    <row r="127" spans="1:22" ht="14.25">
      <c r="A127" s="5">
        <v>6062535</v>
      </c>
      <c r="B127" s="5" t="s">
        <v>171</v>
      </c>
      <c r="C127" s="5" t="s">
        <v>167</v>
      </c>
      <c r="D127" s="5" t="s">
        <v>159</v>
      </c>
      <c r="E127" s="5" t="s">
        <v>259</v>
      </c>
      <c r="F127" s="5">
        <v>88915</v>
      </c>
      <c r="G127" s="5">
        <v>88915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17"/>
      <c r="U127" s="26"/>
      <c r="V127" s="24"/>
    </row>
    <row r="128" spans="1:22" ht="14.25">
      <c r="A128" s="5">
        <v>6062536</v>
      </c>
      <c r="B128" s="5"/>
      <c r="C128" s="5"/>
      <c r="D128" s="5"/>
      <c r="E128" s="5" t="s">
        <v>396</v>
      </c>
      <c r="F128" s="5">
        <v>102340</v>
      </c>
      <c r="G128" s="5">
        <v>102340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17"/>
      <c r="U128" s="26"/>
      <c r="V128" s="24"/>
    </row>
    <row r="129" spans="1:22" ht="14.25">
      <c r="A129" s="5">
        <v>6062536</v>
      </c>
      <c r="B129" s="5" t="s">
        <v>171</v>
      </c>
      <c r="C129" s="5" t="s">
        <v>167</v>
      </c>
      <c r="D129" s="5" t="s">
        <v>159</v>
      </c>
      <c r="E129" s="5" t="s">
        <v>259</v>
      </c>
      <c r="F129" s="5">
        <v>102340</v>
      </c>
      <c r="G129" s="5">
        <v>102340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17"/>
      <c r="U129" s="26"/>
      <c r="V129" s="24"/>
    </row>
    <row r="130" spans="1:22" ht="14.25">
      <c r="A130" s="5">
        <v>6062537</v>
      </c>
      <c r="B130" s="5"/>
      <c r="C130" s="5"/>
      <c r="D130" s="5"/>
      <c r="E130" s="5" t="s">
        <v>397</v>
      </c>
      <c r="F130" s="5">
        <v>85755</v>
      </c>
      <c r="G130" s="5">
        <v>85755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17"/>
      <c r="U130" s="26"/>
      <c r="V130" s="24"/>
    </row>
    <row r="131" spans="1:22" ht="14.25">
      <c r="A131" s="5">
        <v>6062537</v>
      </c>
      <c r="B131" s="5" t="s">
        <v>171</v>
      </c>
      <c r="C131" s="5" t="s">
        <v>167</v>
      </c>
      <c r="D131" s="5" t="s">
        <v>159</v>
      </c>
      <c r="E131" s="5" t="s">
        <v>259</v>
      </c>
      <c r="F131" s="5">
        <v>85755</v>
      </c>
      <c r="G131" s="5">
        <v>85755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17"/>
      <c r="U131" s="26"/>
      <c r="V131" s="24"/>
    </row>
    <row r="132" spans="1:22" ht="14.25">
      <c r="A132" s="5">
        <v>6062538</v>
      </c>
      <c r="B132" s="5"/>
      <c r="C132" s="5"/>
      <c r="D132" s="5"/>
      <c r="E132" s="5" t="s">
        <v>398</v>
      </c>
      <c r="F132" s="5">
        <v>99265</v>
      </c>
      <c r="G132" s="5">
        <v>99265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17"/>
      <c r="U132" s="26"/>
      <c r="V132" s="24"/>
    </row>
    <row r="133" spans="1:22" ht="14.25">
      <c r="A133" s="5">
        <v>6062538</v>
      </c>
      <c r="B133" s="5" t="s">
        <v>171</v>
      </c>
      <c r="C133" s="5" t="s">
        <v>167</v>
      </c>
      <c r="D133" s="5" t="s">
        <v>159</v>
      </c>
      <c r="E133" s="5" t="s">
        <v>259</v>
      </c>
      <c r="F133" s="5">
        <v>99265</v>
      </c>
      <c r="G133" s="5">
        <v>99265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17"/>
      <c r="U133" s="26"/>
      <c r="V133" s="24"/>
    </row>
    <row r="134" spans="1:22" ht="14.25">
      <c r="A134" s="5">
        <v>6062539</v>
      </c>
      <c r="B134" s="5"/>
      <c r="C134" s="5"/>
      <c r="D134" s="5"/>
      <c r="E134" s="5" t="s">
        <v>399</v>
      </c>
      <c r="F134" s="5">
        <v>75860</v>
      </c>
      <c r="G134" s="5">
        <v>75860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17"/>
      <c r="U134" s="26"/>
      <c r="V134" s="24"/>
    </row>
    <row r="135" spans="1:22" ht="14.25">
      <c r="A135" s="5">
        <v>6062539</v>
      </c>
      <c r="B135" s="5" t="s">
        <v>171</v>
      </c>
      <c r="C135" s="5" t="s">
        <v>167</v>
      </c>
      <c r="D135" s="5" t="s">
        <v>159</v>
      </c>
      <c r="E135" s="5" t="s">
        <v>259</v>
      </c>
      <c r="F135" s="5">
        <v>75860</v>
      </c>
      <c r="G135" s="5">
        <v>75860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17"/>
      <c r="U135" s="26"/>
      <c r="V135" s="24"/>
    </row>
    <row r="136" spans="1:22" ht="14.25">
      <c r="A136" s="5">
        <v>6062540</v>
      </c>
      <c r="B136" s="5"/>
      <c r="C136" s="5"/>
      <c r="D136" s="5"/>
      <c r="E136" s="5" t="s">
        <v>400</v>
      </c>
      <c r="F136" s="5">
        <v>102630</v>
      </c>
      <c r="G136" s="5">
        <v>102630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17"/>
      <c r="U136" s="26"/>
      <c r="V136" s="24"/>
    </row>
    <row r="137" spans="1:22" ht="14.25">
      <c r="A137" s="5">
        <v>6062540</v>
      </c>
      <c r="B137" s="5" t="s">
        <v>171</v>
      </c>
      <c r="C137" s="5" t="s">
        <v>167</v>
      </c>
      <c r="D137" s="5" t="s">
        <v>159</v>
      </c>
      <c r="E137" s="5" t="s">
        <v>259</v>
      </c>
      <c r="F137" s="5">
        <v>102630</v>
      </c>
      <c r="G137" s="5">
        <v>102630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17"/>
      <c r="U137" s="26"/>
      <c r="V137" s="24"/>
    </row>
    <row r="138" spans="1:22" ht="14.25">
      <c r="A138" s="5">
        <v>6062541</v>
      </c>
      <c r="B138" s="5"/>
      <c r="C138" s="5"/>
      <c r="D138" s="5"/>
      <c r="E138" s="5" t="s">
        <v>401</v>
      </c>
      <c r="F138" s="5">
        <v>84360</v>
      </c>
      <c r="G138" s="5">
        <v>84360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17"/>
      <c r="U138" s="26"/>
      <c r="V138" s="24"/>
    </row>
    <row r="139" spans="1:22" ht="14.25">
      <c r="A139" s="5">
        <v>6062542</v>
      </c>
      <c r="B139" s="5" t="s">
        <v>171</v>
      </c>
      <c r="C139" s="5" t="s">
        <v>167</v>
      </c>
      <c r="D139" s="5" t="s">
        <v>159</v>
      </c>
      <c r="E139" s="5" t="s">
        <v>259</v>
      </c>
      <c r="F139" s="5">
        <v>84360</v>
      </c>
      <c r="G139" s="5">
        <v>84360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17"/>
      <c r="U139" s="26"/>
      <c r="V139" s="24"/>
    </row>
    <row r="140" spans="1:22" ht="14.25">
      <c r="A140" s="5">
        <v>6062542</v>
      </c>
      <c r="B140" s="5"/>
      <c r="C140" s="5"/>
      <c r="D140" s="5"/>
      <c r="E140" s="5" t="s">
        <v>402</v>
      </c>
      <c r="F140" s="5">
        <v>80045</v>
      </c>
      <c r="G140" s="5">
        <v>80045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17"/>
      <c r="U140" s="26"/>
      <c r="V140" s="24"/>
    </row>
    <row r="141" spans="1:22" ht="14.25">
      <c r="A141" s="5">
        <v>6062543</v>
      </c>
      <c r="B141" s="5" t="s">
        <v>171</v>
      </c>
      <c r="C141" s="5" t="s">
        <v>167</v>
      </c>
      <c r="D141" s="5" t="s">
        <v>159</v>
      </c>
      <c r="E141" s="5" t="s">
        <v>259</v>
      </c>
      <c r="F141" s="5">
        <v>80045</v>
      </c>
      <c r="G141" s="5">
        <v>80045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17"/>
      <c r="U141" s="26"/>
      <c r="V141" s="24"/>
    </row>
    <row r="142" spans="1:22" ht="14.25">
      <c r="A142" s="5">
        <v>6062543</v>
      </c>
      <c r="B142" s="5"/>
      <c r="C142" s="5"/>
      <c r="D142" s="5"/>
      <c r="E142" s="5" t="s">
        <v>403</v>
      </c>
      <c r="F142" s="5">
        <v>40000</v>
      </c>
      <c r="G142" s="5">
        <v>40000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17"/>
      <c r="U142" s="26"/>
      <c r="V142" s="24"/>
    </row>
    <row r="143" spans="1:22" ht="14.25">
      <c r="A143" s="5">
        <v>6062543</v>
      </c>
      <c r="B143" s="5" t="s">
        <v>167</v>
      </c>
      <c r="C143" s="5" t="s">
        <v>159</v>
      </c>
      <c r="D143" s="5" t="s">
        <v>259</v>
      </c>
      <c r="E143" s="5" t="s">
        <v>403</v>
      </c>
      <c r="F143" s="5">
        <v>40000</v>
      </c>
      <c r="G143" s="5">
        <v>40000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17"/>
      <c r="U143" s="26"/>
      <c r="V143" s="24"/>
    </row>
    <row r="144" spans="1:22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17"/>
      <c r="U144" s="26"/>
      <c r="V144" s="24"/>
    </row>
    <row r="145" spans="1:22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17"/>
      <c r="U145" s="26"/>
      <c r="V145" s="24"/>
    </row>
    <row r="146" spans="1:22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17"/>
      <c r="U146" s="26"/>
      <c r="V146" s="24"/>
    </row>
    <row r="147" spans="1:22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17"/>
      <c r="U147" s="26"/>
      <c r="V147" s="24"/>
    </row>
    <row r="148" spans="1:22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17"/>
      <c r="U148" s="26"/>
      <c r="V148" s="24"/>
    </row>
    <row r="149" spans="1:22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17"/>
      <c r="U149" s="26"/>
      <c r="V149" s="24"/>
    </row>
    <row r="150" spans="1:22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17"/>
      <c r="U150" s="26"/>
      <c r="V150" s="24"/>
    </row>
    <row r="151" spans="1:22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17"/>
      <c r="U151" s="26"/>
      <c r="V151" s="24"/>
    </row>
    <row r="152" spans="1:22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17"/>
      <c r="U152" s="26"/>
      <c r="V152" s="24"/>
    </row>
    <row r="153" spans="1:22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17"/>
      <c r="U153" s="26"/>
      <c r="V153" s="24"/>
    </row>
    <row r="154" spans="1:22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17"/>
      <c r="U154" s="26"/>
      <c r="V154" s="24"/>
    </row>
    <row r="155" spans="1:22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17"/>
      <c r="U155" s="26"/>
      <c r="V155" s="24"/>
    </row>
    <row r="156" spans="1:22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17"/>
      <c r="U156" s="26"/>
      <c r="V156" s="24"/>
    </row>
    <row r="157" spans="1:22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17"/>
      <c r="U157" s="26"/>
      <c r="V157" s="24"/>
    </row>
    <row r="158" spans="1:22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26"/>
      <c r="V158" s="24"/>
    </row>
    <row r="159" spans="1:22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26"/>
      <c r="V159" s="24"/>
    </row>
    <row r="160" spans="20:21" ht="14.25">
      <c r="T160" s="25"/>
      <c r="U160" s="25"/>
    </row>
    <row r="161" spans="20:21" ht="14.25">
      <c r="T161" s="25"/>
      <c r="U161" s="25"/>
    </row>
  </sheetData>
  <sheetProtection/>
  <mergeCells count="3">
    <mergeCell ref="S1:T1"/>
    <mergeCell ref="S3:T3"/>
    <mergeCell ref="A2:T2"/>
  </mergeCells>
  <printOptions/>
  <pageMargins left="0.5511811023622047" right="0.35433070866141736" top="0.5905511811023623" bottom="0.7874015748031497" header="0.5118110236220472" footer="0.5118110236220472"/>
  <pageSetup horizontalDpi="180" verticalDpi="180" orientation="landscape" paperSize="9" scale="6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:K11"/>
    </sheetView>
  </sheetViews>
  <sheetFormatPr defaultColWidth="9.00390625" defaultRowHeight="14.25"/>
  <cols>
    <col min="2" max="2" width="30.75390625" style="0" customWidth="1"/>
    <col min="3" max="3" width="15.00390625" style="0" customWidth="1"/>
    <col min="4" max="4" width="16.625" style="0" customWidth="1"/>
    <col min="5" max="5" width="14.00390625" style="0" customWidth="1"/>
    <col min="6" max="6" width="13.875" style="0" customWidth="1"/>
    <col min="7" max="7" width="16.125" style="0" customWidth="1"/>
    <col min="8" max="8" width="14.00390625" style="0" customWidth="1"/>
    <col min="9" max="9" width="16.125" style="0" customWidth="1"/>
    <col min="10" max="10" width="15.75390625" style="0" customWidth="1"/>
    <col min="11" max="11" width="18.25390625" style="0" customWidth="1"/>
  </cols>
  <sheetData>
    <row r="1" ht="14.25">
      <c r="K1" t="s">
        <v>137</v>
      </c>
    </row>
    <row r="2" spans="1:11" ht="29.25" customHeight="1">
      <c r="A2" s="73" t="s">
        <v>207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ht="14.25">
      <c r="K3" t="s">
        <v>5</v>
      </c>
    </row>
    <row r="4" spans="1:11" ht="18" customHeight="1">
      <c r="A4" s="5" t="s">
        <v>74</v>
      </c>
      <c r="B4" s="5" t="s">
        <v>208</v>
      </c>
      <c r="C4" s="5" t="s">
        <v>96</v>
      </c>
      <c r="D4" s="5" t="s">
        <v>209</v>
      </c>
      <c r="E4" s="5"/>
      <c r="F4" s="5"/>
      <c r="G4" s="5"/>
      <c r="H4" s="5"/>
      <c r="I4" s="5" t="s">
        <v>210</v>
      </c>
      <c r="J4" s="5"/>
      <c r="K4" s="5"/>
    </row>
    <row r="5" spans="1:11" ht="18" customHeight="1">
      <c r="A5" s="5"/>
      <c r="B5" s="5"/>
      <c r="C5" s="5"/>
      <c r="D5" s="5" t="s">
        <v>85</v>
      </c>
      <c r="E5" s="5" t="s">
        <v>211</v>
      </c>
      <c r="F5" s="5" t="s">
        <v>212</v>
      </c>
      <c r="G5" s="5" t="s">
        <v>213</v>
      </c>
      <c r="H5" s="5" t="s">
        <v>214</v>
      </c>
      <c r="I5" s="5" t="s">
        <v>85</v>
      </c>
      <c r="J5" s="5" t="s">
        <v>215</v>
      </c>
      <c r="K5" s="5" t="s">
        <v>216</v>
      </c>
    </row>
    <row r="6" spans="1:1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>
      <c r="A7" s="5" t="s">
        <v>95</v>
      </c>
      <c r="B7" s="5" t="s">
        <v>95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  <row r="8" spans="1:11" ht="18" customHeight="1">
      <c r="A8" s="5"/>
      <c r="B8" s="5" t="s">
        <v>96</v>
      </c>
      <c r="C8" s="22">
        <f>D8+I8</f>
        <v>63899999.9</v>
      </c>
      <c r="D8" s="22">
        <f>SUM(E8:H8)</f>
        <v>33509999.9</v>
      </c>
      <c r="E8" s="5">
        <f aca="true" t="shared" si="0" ref="E8:K8">SUM(E9)</f>
        <v>14291918</v>
      </c>
      <c r="F8" s="22">
        <f t="shared" si="0"/>
        <v>5408629.9</v>
      </c>
      <c r="G8" s="5">
        <f t="shared" si="0"/>
        <v>13809452</v>
      </c>
      <c r="H8" s="5">
        <f t="shared" si="0"/>
        <v>0</v>
      </c>
      <c r="I8" s="5">
        <f t="shared" si="0"/>
        <v>30390000</v>
      </c>
      <c r="J8" s="5">
        <f t="shared" si="0"/>
        <v>0</v>
      </c>
      <c r="K8" s="5">
        <f t="shared" si="0"/>
        <v>30390000</v>
      </c>
    </row>
    <row r="9" spans="1:11" ht="18" customHeight="1">
      <c r="A9" s="5"/>
      <c r="B9" s="5" t="s">
        <v>79</v>
      </c>
      <c r="C9" s="22">
        <f aca="true" t="shared" si="1" ref="C9:C57">D9+I9</f>
        <v>63899999.9</v>
      </c>
      <c r="D9" s="22">
        <f>SUM(E9:H9)</f>
        <v>33509999.9</v>
      </c>
      <c r="E9" s="5">
        <f aca="true" t="shared" si="2" ref="E9:K9">SUM(E10:E57)</f>
        <v>14291918</v>
      </c>
      <c r="F9" s="22">
        <f t="shared" si="2"/>
        <v>5408629.9</v>
      </c>
      <c r="G9" s="5">
        <f t="shared" si="2"/>
        <v>13809452</v>
      </c>
      <c r="H9" s="5">
        <f t="shared" si="2"/>
        <v>0</v>
      </c>
      <c r="I9" s="5">
        <f t="shared" si="2"/>
        <v>30390000</v>
      </c>
      <c r="J9" s="5">
        <f t="shared" si="2"/>
        <v>0</v>
      </c>
      <c r="K9" s="5">
        <f t="shared" si="2"/>
        <v>30390000</v>
      </c>
    </row>
    <row r="10" spans="1:11" ht="18" customHeight="1">
      <c r="A10" s="5" t="s">
        <v>97</v>
      </c>
      <c r="B10" s="5" t="s">
        <v>409</v>
      </c>
      <c r="C10" s="22">
        <f t="shared" si="1"/>
        <v>57063706.18</v>
      </c>
      <c r="D10" s="22">
        <f aca="true" t="shared" si="3" ref="D10:D57">SUM(E10:H10)</f>
        <v>28213706.18</v>
      </c>
      <c r="E10" s="22">
        <v>13575141</v>
      </c>
      <c r="F10" s="28">
        <v>1124141.18</v>
      </c>
      <c r="G10" s="28">
        <v>13514424</v>
      </c>
      <c r="H10" s="12"/>
      <c r="I10" s="13">
        <f aca="true" t="shared" si="4" ref="I10:I57">SUM(J10:K10)</f>
        <v>28850000</v>
      </c>
      <c r="J10" s="12"/>
      <c r="K10" s="12">
        <v>28850000</v>
      </c>
    </row>
    <row r="11" spans="1:11" ht="18" customHeight="1">
      <c r="A11" s="5" t="s">
        <v>98</v>
      </c>
      <c r="B11" s="5" t="s">
        <v>410</v>
      </c>
      <c r="C11" s="22">
        <f t="shared" si="1"/>
        <v>1698559.72</v>
      </c>
      <c r="D11" s="22">
        <f t="shared" si="3"/>
        <v>1138559.72</v>
      </c>
      <c r="E11" s="22">
        <v>716777</v>
      </c>
      <c r="F11" s="28">
        <v>126754.72</v>
      </c>
      <c r="G11" s="28">
        <v>295028</v>
      </c>
      <c r="H11" s="12">
        <v>0</v>
      </c>
      <c r="I11" s="13">
        <f t="shared" si="4"/>
        <v>560000</v>
      </c>
      <c r="J11" s="12"/>
      <c r="K11" s="12">
        <v>560000</v>
      </c>
    </row>
    <row r="12" spans="1:11" ht="18" customHeight="1">
      <c r="A12" s="5" t="s">
        <v>99</v>
      </c>
      <c r="B12" s="5" t="s">
        <v>217</v>
      </c>
      <c r="C12" s="5">
        <f t="shared" si="1"/>
        <v>309903</v>
      </c>
      <c r="D12" s="5">
        <f t="shared" si="3"/>
        <v>129903</v>
      </c>
      <c r="E12" s="5"/>
      <c r="F12" s="12">
        <v>129903</v>
      </c>
      <c r="G12" s="12"/>
      <c r="H12" s="12">
        <v>0</v>
      </c>
      <c r="I12" s="13">
        <f t="shared" si="4"/>
        <v>180000</v>
      </c>
      <c r="J12" s="12"/>
      <c r="K12" s="12">
        <v>180000</v>
      </c>
    </row>
    <row r="13" spans="1:11" ht="18" customHeight="1">
      <c r="A13" s="5" t="s">
        <v>101</v>
      </c>
      <c r="B13" s="5" t="s">
        <v>218</v>
      </c>
      <c r="C13" s="5">
        <f t="shared" si="1"/>
        <v>1058706</v>
      </c>
      <c r="D13" s="5">
        <f t="shared" si="3"/>
        <v>258706</v>
      </c>
      <c r="E13" s="12"/>
      <c r="F13" s="12">
        <v>258706</v>
      </c>
      <c r="G13" s="12"/>
      <c r="H13" s="12">
        <v>0</v>
      </c>
      <c r="I13" s="13">
        <f t="shared" si="4"/>
        <v>800000</v>
      </c>
      <c r="J13" s="12"/>
      <c r="K13" s="12">
        <v>800000</v>
      </c>
    </row>
    <row r="14" spans="1:11" ht="18" customHeight="1">
      <c r="A14" s="5" t="s">
        <v>103</v>
      </c>
      <c r="B14" s="18" t="s">
        <v>436</v>
      </c>
      <c r="C14" s="5">
        <f t="shared" si="1"/>
        <v>105220</v>
      </c>
      <c r="D14" s="5">
        <f t="shared" si="3"/>
        <v>105220</v>
      </c>
      <c r="E14" s="12">
        <v>0</v>
      </c>
      <c r="F14" s="12">
        <v>105220</v>
      </c>
      <c r="G14" s="12"/>
      <c r="H14" s="12">
        <v>0</v>
      </c>
      <c r="I14" s="13">
        <f t="shared" si="4"/>
        <v>0</v>
      </c>
      <c r="J14" s="12">
        <v>0</v>
      </c>
      <c r="K14" s="12">
        <v>0</v>
      </c>
    </row>
    <row r="15" spans="1:11" ht="18" customHeight="1">
      <c r="A15" s="5" t="s">
        <v>104</v>
      </c>
      <c r="B15" s="18" t="s">
        <v>431</v>
      </c>
      <c r="C15" s="5">
        <f t="shared" si="1"/>
        <v>93465</v>
      </c>
      <c r="D15" s="5">
        <f t="shared" si="3"/>
        <v>93465</v>
      </c>
      <c r="E15" s="12">
        <v>0</v>
      </c>
      <c r="F15" s="12">
        <v>93465</v>
      </c>
      <c r="G15" s="12"/>
      <c r="H15" s="12">
        <v>0</v>
      </c>
      <c r="I15" s="13">
        <f t="shared" si="4"/>
        <v>0</v>
      </c>
      <c r="J15" s="12">
        <v>0</v>
      </c>
      <c r="K15" s="12">
        <v>0</v>
      </c>
    </row>
    <row r="16" spans="1:11" ht="18" customHeight="1">
      <c r="A16" s="5" t="s">
        <v>105</v>
      </c>
      <c r="B16" s="18" t="s">
        <v>432</v>
      </c>
      <c r="C16" s="5">
        <f t="shared" si="1"/>
        <v>89520</v>
      </c>
      <c r="D16" s="5">
        <f t="shared" si="3"/>
        <v>89520</v>
      </c>
      <c r="E16" s="12">
        <v>0</v>
      </c>
      <c r="F16" s="12">
        <v>89520</v>
      </c>
      <c r="G16" s="12"/>
      <c r="H16" s="12">
        <v>0</v>
      </c>
      <c r="I16" s="13">
        <f t="shared" si="4"/>
        <v>0</v>
      </c>
      <c r="J16" s="12">
        <v>0</v>
      </c>
      <c r="K16" s="12">
        <v>0</v>
      </c>
    </row>
    <row r="17" spans="1:11" ht="18" customHeight="1">
      <c r="A17" s="5" t="s">
        <v>106</v>
      </c>
      <c r="B17" s="18" t="s">
        <v>433</v>
      </c>
      <c r="C17" s="5">
        <f t="shared" si="1"/>
        <v>82005</v>
      </c>
      <c r="D17" s="5">
        <f t="shared" si="3"/>
        <v>82005</v>
      </c>
      <c r="E17" s="12">
        <v>0</v>
      </c>
      <c r="F17" s="12">
        <v>82005</v>
      </c>
      <c r="G17" s="12"/>
      <c r="H17" s="12">
        <v>0</v>
      </c>
      <c r="I17" s="13">
        <f t="shared" si="4"/>
        <v>0</v>
      </c>
      <c r="J17" s="12">
        <v>0</v>
      </c>
      <c r="K17" s="12">
        <v>0</v>
      </c>
    </row>
    <row r="18" spans="1:11" ht="18" customHeight="1">
      <c r="A18" s="5" t="s">
        <v>107</v>
      </c>
      <c r="B18" s="18" t="s">
        <v>366</v>
      </c>
      <c r="C18" s="5">
        <f t="shared" si="1"/>
        <v>96835</v>
      </c>
      <c r="D18" s="5">
        <f t="shared" si="3"/>
        <v>96835</v>
      </c>
      <c r="E18" s="12">
        <v>0</v>
      </c>
      <c r="F18" s="12">
        <v>96835</v>
      </c>
      <c r="G18" s="12"/>
      <c r="H18" s="12">
        <v>0</v>
      </c>
      <c r="I18" s="13">
        <f t="shared" si="4"/>
        <v>0</v>
      </c>
      <c r="J18" s="12">
        <v>0</v>
      </c>
      <c r="K18" s="12">
        <v>0</v>
      </c>
    </row>
    <row r="19" spans="1:11" ht="18" customHeight="1">
      <c r="A19" s="5" t="s">
        <v>108</v>
      </c>
      <c r="B19" s="18" t="s">
        <v>434</v>
      </c>
      <c r="C19" s="5">
        <f t="shared" si="1"/>
        <v>100630</v>
      </c>
      <c r="D19" s="5">
        <f t="shared" si="3"/>
        <v>100630</v>
      </c>
      <c r="E19" s="12">
        <v>0</v>
      </c>
      <c r="F19" s="12">
        <v>100630</v>
      </c>
      <c r="G19" s="12"/>
      <c r="H19" s="12">
        <v>0</v>
      </c>
      <c r="I19" s="13">
        <f t="shared" si="4"/>
        <v>0</v>
      </c>
      <c r="J19" s="12">
        <v>0</v>
      </c>
      <c r="K19" s="12">
        <v>0</v>
      </c>
    </row>
    <row r="20" spans="1:11" ht="18" customHeight="1">
      <c r="A20" s="5" t="s">
        <v>109</v>
      </c>
      <c r="B20" s="18" t="s">
        <v>368</v>
      </c>
      <c r="C20" s="5">
        <f t="shared" si="1"/>
        <v>116795</v>
      </c>
      <c r="D20" s="5">
        <f t="shared" si="3"/>
        <v>116795</v>
      </c>
      <c r="E20" s="12">
        <v>0</v>
      </c>
      <c r="F20" s="12">
        <v>116795</v>
      </c>
      <c r="G20" s="12"/>
      <c r="H20" s="12">
        <v>0</v>
      </c>
      <c r="I20" s="13">
        <f t="shared" si="4"/>
        <v>0</v>
      </c>
      <c r="J20" s="12">
        <v>0</v>
      </c>
      <c r="K20" s="12">
        <v>0</v>
      </c>
    </row>
    <row r="21" spans="1:11" ht="18" customHeight="1">
      <c r="A21" s="5" t="s">
        <v>110</v>
      </c>
      <c r="B21" s="18" t="s">
        <v>435</v>
      </c>
      <c r="C21" s="5">
        <f t="shared" si="1"/>
        <v>101985</v>
      </c>
      <c r="D21" s="5">
        <f t="shared" si="3"/>
        <v>101985</v>
      </c>
      <c r="E21" s="12">
        <v>0</v>
      </c>
      <c r="F21" s="12">
        <v>101985</v>
      </c>
      <c r="G21" s="12"/>
      <c r="H21" s="12">
        <v>0</v>
      </c>
      <c r="I21" s="13">
        <f t="shared" si="4"/>
        <v>0</v>
      </c>
      <c r="J21" s="12">
        <v>0</v>
      </c>
      <c r="K21" s="12">
        <v>0</v>
      </c>
    </row>
    <row r="22" spans="1:11" ht="18" customHeight="1">
      <c r="A22" s="5" t="s">
        <v>111</v>
      </c>
      <c r="B22" s="18" t="s">
        <v>407</v>
      </c>
      <c r="C22" s="5">
        <f t="shared" si="1"/>
        <v>85445</v>
      </c>
      <c r="D22" s="5">
        <f t="shared" si="3"/>
        <v>85445</v>
      </c>
      <c r="E22" s="12">
        <v>0</v>
      </c>
      <c r="F22" s="12">
        <v>85445</v>
      </c>
      <c r="G22" s="12"/>
      <c r="H22" s="12">
        <v>0</v>
      </c>
      <c r="I22" s="13">
        <f t="shared" si="4"/>
        <v>0</v>
      </c>
      <c r="J22" s="12">
        <v>0</v>
      </c>
      <c r="K22" s="12">
        <v>0</v>
      </c>
    </row>
    <row r="23" spans="1:11" ht="18" customHeight="1">
      <c r="A23" s="5" t="s">
        <v>112</v>
      </c>
      <c r="B23" s="18" t="s">
        <v>370</v>
      </c>
      <c r="C23" s="5">
        <f t="shared" si="1"/>
        <v>120090</v>
      </c>
      <c r="D23" s="5">
        <f t="shared" si="3"/>
        <v>120090</v>
      </c>
      <c r="E23" s="12">
        <v>0</v>
      </c>
      <c r="F23" s="12">
        <v>120090</v>
      </c>
      <c r="G23" s="12"/>
      <c r="H23" s="12">
        <v>0</v>
      </c>
      <c r="I23" s="13">
        <f t="shared" si="4"/>
        <v>0</v>
      </c>
      <c r="J23" s="12">
        <v>0</v>
      </c>
      <c r="K23" s="12">
        <v>0</v>
      </c>
    </row>
    <row r="24" spans="1:11" ht="18" customHeight="1">
      <c r="A24" s="5" t="s">
        <v>113</v>
      </c>
      <c r="B24" s="18" t="s">
        <v>437</v>
      </c>
      <c r="C24" s="5">
        <f t="shared" si="1"/>
        <v>82800</v>
      </c>
      <c r="D24" s="5">
        <f t="shared" si="3"/>
        <v>82800</v>
      </c>
      <c r="E24" s="12">
        <v>0</v>
      </c>
      <c r="F24" s="12">
        <v>82800</v>
      </c>
      <c r="G24" s="12"/>
      <c r="H24" s="12">
        <v>0</v>
      </c>
      <c r="I24" s="13">
        <f t="shared" si="4"/>
        <v>0</v>
      </c>
      <c r="J24" s="12">
        <v>0</v>
      </c>
      <c r="K24" s="12">
        <v>0</v>
      </c>
    </row>
    <row r="25" spans="1:11" ht="18" customHeight="1">
      <c r="A25" s="5" t="s">
        <v>114</v>
      </c>
      <c r="B25" s="18" t="s">
        <v>438</v>
      </c>
      <c r="C25" s="5">
        <f t="shared" si="1"/>
        <v>88345</v>
      </c>
      <c r="D25" s="5">
        <f t="shared" si="3"/>
        <v>88345</v>
      </c>
      <c r="E25" s="12">
        <v>0</v>
      </c>
      <c r="F25" s="12">
        <v>88345</v>
      </c>
      <c r="G25" s="12"/>
      <c r="H25" s="12">
        <v>0</v>
      </c>
      <c r="I25" s="13">
        <f t="shared" si="4"/>
        <v>0</v>
      </c>
      <c r="J25" s="12">
        <v>0</v>
      </c>
      <c r="K25" s="12">
        <v>0</v>
      </c>
    </row>
    <row r="26" spans="1:11" ht="18" customHeight="1">
      <c r="A26" s="5" t="s">
        <v>115</v>
      </c>
      <c r="B26" s="18" t="s">
        <v>439</v>
      </c>
      <c r="C26" s="5">
        <f t="shared" si="1"/>
        <v>82650</v>
      </c>
      <c r="D26" s="5">
        <f t="shared" si="3"/>
        <v>82650</v>
      </c>
      <c r="E26" s="12">
        <v>0</v>
      </c>
      <c r="F26" s="12">
        <v>82650</v>
      </c>
      <c r="G26" s="12"/>
      <c r="H26" s="12">
        <v>0</v>
      </c>
      <c r="I26" s="13">
        <f t="shared" si="4"/>
        <v>0</v>
      </c>
      <c r="J26" s="12">
        <v>0</v>
      </c>
      <c r="K26" s="12">
        <v>0</v>
      </c>
    </row>
    <row r="27" spans="1:11" ht="18" customHeight="1">
      <c r="A27" s="5" t="s">
        <v>116</v>
      </c>
      <c r="B27" s="18" t="s">
        <v>440</v>
      </c>
      <c r="C27" s="5">
        <f t="shared" si="1"/>
        <v>85280</v>
      </c>
      <c r="D27" s="5">
        <f t="shared" si="3"/>
        <v>85280</v>
      </c>
      <c r="E27" s="12">
        <v>0</v>
      </c>
      <c r="F27" s="12">
        <v>85280</v>
      </c>
      <c r="G27" s="12"/>
      <c r="H27" s="12">
        <v>0</v>
      </c>
      <c r="I27" s="13">
        <f t="shared" si="4"/>
        <v>0</v>
      </c>
      <c r="J27" s="12">
        <v>0</v>
      </c>
      <c r="K27" s="12">
        <v>0</v>
      </c>
    </row>
    <row r="28" spans="1:11" ht="18" customHeight="1">
      <c r="A28" s="5" t="s">
        <v>117</v>
      </c>
      <c r="B28" s="18" t="s">
        <v>375</v>
      </c>
      <c r="C28" s="5">
        <f t="shared" si="1"/>
        <v>83900</v>
      </c>
      <c r="D28" s="5">
        <f t="shared" si="3"/>
        <v>83900</v>
      </c>
      <c r="E28" s="12">
        <v>0</v>
      </c>
      <c r="F28" s="12">
        <v>83900</v>
      </c>
      <c r="G28" s="12"/>
      <c r="H28" s="12">
        <v>0</v>
      </c>
      <c r="I28" s="13">
        <f t="shared" si="4"/>
        <v>0</v>
      </c>
      <c r="J28" s="12">
        <v>0</v>
      </c>
      <c r="K28" s="12">
        <v>0</v>
      </c>
    </row>
    <row r="29" spans="1:11" ht="18" customHeight="1">
      <c r="A29" s="5" t="s">
        <v>118</v>
      </c>
      <c r="B29" s="18" t="s">
        <v>441</v>
      </c>
      <c r="C29" s="5">
        <f t="shared" si="1"/>
        <v>84665</v>
      </c>
      <c r="D29" s="5">
        <f t="shared" si="3"/>
        <v>84665</v>
      </c>
      <c r="E29" s="12">
        <v>0</v>
      </c>
      <c r="F29" s="12">
        <v>84665</v>
      </c>
      <c r="G29" s="12"/>
      <c r="H29" s="12">
        <v>0</v>
      </c>
      <c r="I29" s="13">
        <f t="shared" si="4"/>
        <v>0</v>
      </c>
      <c r="J29" s="12">
        <v>0</v>
      </c>
      <c r="K29" s="12">
        <v>0</v>
      </c>
    </row>
    <row r="30" spans="1:11" ht="18" customHeight="1">
      <c r="A30" s="5" t="s">
        <v>119</v>
      </c>
      <c r="B30" s="18" t="s">
        <v>442</v>
      </c>
      <c r="C30" s="5">
        <f t="shared" si="1"/>
        <v>90725</v>
      </c>
      <c r="D30" s="5">
        <f t="shared" si="3"/>
        <v>90725</v>
      </c>
      <c r="E30" s="12">
        <v>0</v>
      </c>
      <c r="F30" s="12">
        <v>90725</v>
      </c>
      <c r="G30" s="12"/>
      <c r="H30" s="12">
        <v>0</v>
      </c>
      <c r="I30" s="13">
        <f t="shared" si="4"/>
        <v>0</v>
      </c>
      <c r="J30" s="12">
        <v>0</v>
      </c>
      <c r="K30" s="12">
        <v>0</v>
      </c>
    </row>
    <row r="31" spans="1:11" ht="18" customHeight="1">
      <c r="A31" s="5" t="s">
        <v>120</v>
      </c>
      <c r="B31" s="18" t="s">
        <v>378</v>
      </c>
      <c r="C31" s="5">
        <f t="shared" si="1"/>
        <v>93115</v>
      </c>
      <c r="D31" s="5">
        <f t="shared" si="3"/>
        <v>93115</v>
      </c>
      <c r="E31" s="12">
        <v>0</v>
      </c>
      <c r="F31" s="12">
        <v>93115</v>
      </c>
      <c r="G31" s="12"/>
      <c r="H31" s="12">
        <v>0</v>
      </c>
      <c r="I31" s="13">
        <f t="shared" si="4"/>
        <v>0</v>
      </c>
      <c r="J31" s="12">
        <v>0</v>
      </c>
      <c r="K31" s="12">
        <v>0</v>
      </c>
    </row>
    <row r="32" spans="1:11" ht="18" customHeight="1">
      <c r="A32" s="5" t="s">
        <v>121</v>
      </c>
      <c r="B32" s="18" t="s">
        <v>443</v>
      </c>
      <c r="C32" s="5">
        <f t="shared" si="1"/>
        <v>82890</v>
      </c>
      <c r="D32" s="5">
        <f t="shared" si="3"/>
        <v>82890</v>
      </c>
      <c r="E32" s="12">
        <v>0</v>
      </c>
      <c r="F32" s="12">
        <v>82890</v>
      </c>
      <c r="G32" s="12"/>
      <c r="H32" s="12">
        <v>0</v>
      </c>
      <c r="I32" s="13">
        <f t="shared" si="4"/>
        <v>0</v>
      </c>
      <c r="J32" s="12">
        <v>0</v>
      </c>
      <c r="K32" s="12">
        <v>0</v>
      </c>
    </row>
    <row r="33" spans="1:11" ht="18" customHeight="1">
      <c r="A33" s="5" t="s">
        <v>122</v>
      </c>
      <c r="B33" s="18" t="s">
        <v>444</v>
      </c>
      <c r="C33" s="5">
        <f t="shared" si="1"/>
        <v>79655</v>
      </c>
      <c r="D33" s="5">
        <f t="shared" si="3"/>
        <v>79655</v>
      </c>
      <c r="E33" s="12">
        <v>0</v>
      </c>
      <c r="F33" s="12">
        <v>79655</v>
      </c>
      <c r="G33" s="12"/>
      <c r="H33" s="12">
        <v>0</v>
      </c>
      <c r="I33" s="13">
        <f t="shared" si="4"/>
        <v>0</v>
      </c>
      <c r="J33" s="12">
        <v>0</v>
      </c>
      <c r="K33" s="12">
        <v>0</v>
      </c>
    </row>
    <row r="34" spans="1:11" ht="18" customHeight="1">
      <c r="A34" s="5" t="s">
        <v>123</v>
      </c>
      <c r="B34" s="18" t="s">
        <v>445</v>
      </c>
      <c r="C34" s="5">
        <f t="shared" si="1"/>
        <v>85065</v>
      </c>
      <c r="D34" s="5">
        <f t="shared" si="3"/>
        <v>85065</v>
      </c>
      <c r="E34" s="12">
        <v>0</v>
      </c>
      <c r="F34" s="12">
        <v>85065</v>
      </c>
      <c r="G34" s="12"/>
      <c r="H34" s="12">
        <v>0</v>
      </c>
      <c r="I34" s="13">
        <f t="shared" si="4"/>
        <v>0</v>
      </c>
      <c r="J34" s="12">
        <v>0</v>
      </c>
      <c r="K34" s="12">
        <v>0</v>
      </c>
    </row>
    <row r="35" spans="1:11" ht="18" customHeight="1">
      <c r="A35" s="5" t="s">
        <v>124</v>
      </c>
      <c r="B35" s="18" t="s">
        <v>382</v>
      </c>
      <c r="C35" s="5">
        <f t="shared" si="1"/>
        <v>84585</v>
      </c>
      <c r="D35" s="5">
        <f t="shared" si="3"/>
        <v>84585</v>
      </c>
      <c r="E35" s="12">
        <v>0</v>
      </c>
      <c r="F35" s="12">
        <v>84585</v>
      </c>
      <c r="G35" s="12"/>
      <c r="H35" s="12">
        <v>0</v>
      </c>
      <c r="I35" s="13">
        <f t="shared" si="4"/>
        <v>0</v>
      </c>
      <c r="J35" s="12">
        <v>0</v>
      </c>
      <c r="K35" s="12">
        <v>0</v>
      </c>
    </row>
    <row r="36" spans="1:11" ht="18" customHeight="1">
      <c r="A36" s="5" t="s">
        <v>125</v>
      </c>
      <c r="B36" s="18" t="s">
        <v>446</v>
      </c>
      <c r="C36" s="12">
        <v>80115</v>
      </c>
      <c r="D36" s="12">
        <v>80115</v>
      </c>
      <c r="E36" s="12"/>
      <c r="F36" s="12">
        <v>80115</v>
      </c>
      <c r="G36" s="12"/>
      <c r="H36" s="12"/>
      <c r="I36" s="13"/>
      <c r="J36" s="12"/>
      <c r="K36" s="12"/>
    </row>
    <row r="37" spans="1:11" ht="18" customHeight="1">
      <c r="A37" s="5" t="s">
        <v>411</v>
      </c>
      <c r="B37" s="18" t="s">
        <v>447</v>
      </c>
      <c r="C37" s="12">
        <v>83485</v>
      </c>
      <c r="D37" s="12">
        <v>83485</v>
      </c>
      <c r="E37" s="12"/>
      <c r="F37" s="12">
        <v>83485</v>
      </c>
      <c r="G37" s="12"/>
      <c r="H37" s="12"/>
      <c r="I37" s="13"/>
      <c r="J37" s="12"/>
      <c r="K37" s="12"/>
    </row>
    <row r="38" spans="1:11" ht="18" customHeight="1">
      <c r="A38" s="5" t="s">
        <v>412</v>
      </c>
      <c r="B38" s="18" t="s">
        <v>385</v>
      </c>
      <c r="C38" s="12">
        <v>79515</v>
      </c>
      <c r="D38" s="12">
        <v>79515</v>
      </c>
      <c r="E38" s="12"/>
      <c r="F38" s="12">
        <v>79515</v>
      </c>
      <c r="G38" s="12"/>
      <c r="H38" s="12"/>
      <c r="I38" s="13"/>
      <c r="J38" s="12"/>
      <c r="K38" s="12"/>
    </row>
    <row r="39" spans="1:11" ht="18" customHeight="1">
      <c r="A39" s="5" t="s">
        <v>413</v>
      </c>
      <c r="B39" s="18" t="s">
        <v>448</v>
      </c>
      <c r="C39" s="12">
        <v>89580</v>
      </c>
      <c r="D39" s="12">
        <v>89580</v>
      </c>
      <c r="E39" s="12"/>
      <c r="F39" s="12">
        <v>89580</v>
      </c>
      <c r="G39" s="12"/>
      <c r="H39" s="12"/>
      <c r="I39" s="13"/>
      <c r="J39" s="12"/>
      <c r="K39" s="12"/>
    </row>
    <row r="40" spans="1:11" ht="18" customHeight="1">
      <c r="A40" s="5" t="s">
        <v>414</v>
      </c>
      <c r="B40" s="18" t="s">
        <v>449</v>
      </c>
      <c r="C40" s="12">
        <v>82075</v>
      </c>
      <c r="D40" s="12">
        <v>82075</v>
      </c>
      <c r="E40" s="12"/>
      <c r="F40" s="12">
        <v>82075</v>
      </c>
      <c r="G40" s="12"/>
      <c r="H40" s="12"/>
      <c r="I40" s="13"/>
      <c r="J40" s="12"/>
      <c r="K40" s="12"/>
    </row>
    <row r="41" spans="1:11" ht="18" customHeight="1">
      <c r="A41" s="5" t="s">
        <v>415</v>
      </c>
      <c r="B41" s="18" t="s">
        <v>450</v>
      </c>
      <c r="C41" s="12">
        <v>74555</v>
      </c>
      <c r="D41" s="12">
        <v>74555</v>
      </c>
      <c r="E41" s="12"/>
      <c r="F41" s="12">
        <v>74555</v>
      </c>
      <c r="G41" s="12"/>
      <c r="H41" s="12"/>
      <c r="I41" s="13"/>
      <c r="J41" s="12"/>
      <c r="K41" s="12"/>
    </row>
    <row r="42" spans="1:11" ht="18" customHeight="1">
      <c r="A42" s="5" t="s">
        <v>416</v>
      </c>
      <c r="B42" s="18" t="s">
        <v>389</v>
      </c>
      <c r="C42" s="12">
        <v>81365</v>
      </c>
      <c r="D42" s="12">
        <v>81365</v>
      </c>
      <c r="E42" s="12"/>
      <c r="F42" s="12">
        <v>81365</v>
      </c>
      <c r="G42" s="12"/>
      <c r="H42" s="12"/>
      <c r="I42" s="13"/>
      <c r="J42" s="12"/>
      <c r="K42" s="12"/>
    </row>
    <row r="43" spans="1:11" ht="18" customHeight="1">
      <c r="A43" s="5" t="s">
        <v>417</v>
      </c>
      <c r="B43" s="18" t="s">
        <v>390</v>
      </c>
      <c r="C43" s="12">
        <v>86320</v>
      </c>
      <c r="D43" s="12">
        <v>86320</v>
      </c>
      <c r="E43" s="12"/>
      <c r="F43" s="12">
        <v>86320</v>
      </c>
      <c r="G43" s="12"/>
      <c r="H43" s="12"/>
      <c r="I43" s="13"/>
      <c r="J43" s="12"/>
      <c r="K43" s="12"/>
    </row>
    <row r="44" spans="1:11" ht="18" customHeight="1">
      <c r="A44" s="5" t="s">
        <v>418</v>
      </c>
      <c r="B44" s="18" t="s">
        <v>451</v>
      </c>
      <c r="C44" s="12">
        <v>77030</v>
      </c>
      <c r="D44" s="12">
        <v>77030</v>
      </c>
      <c r="E44" s="12"/>
      <c r="F44" s="12">
        <v>77030</v>
      </c>
      <c r="G44" s="12"/>
      <c r="H44" s="12"/>
      <c r="I44" s="13"/>
      <c r="J44" s="12"/>
      <c r="K44" s="12"/>
    </row>
    <row r="45" spans="1:11" ht="18" customHeight="1">
      <c r="A45" s="5" t="s">
        <v>419</v>
      </c>
      <c r="B45" s="18" t="s">
        <v>452</v>
      </c>
      <c r="C45" s="12">
        <v>85840</v>
      </c>
      <c r="D45" s="12">
        <v>85840</v>
      </c>
      <c r="E45" s="12"/>
      <c r="F45" s="12">
        <v>85840</v>
      </c>
      <c r="G45" s="12"/>
      <c r="H45" s="12"/>
      <c r="I45" s="13"/>
      <c r="J45" s="12"/>
      <c r="K45" s="12"/>
    </row>
    <row r="46" spans="1:11" ht="18" customHeight="1">
      <c r="A46" s="5" t="s">
        <v>420</v>
      </c>
      <c r="B46" s="18" t="s">
        <v>393</v>
      </c>
      <c r="C46" s="12">
        <v>84810</v>
      </c>
      <c r="D46" s="12">
        <v>84810</v>
      </c>
      <c r="E46" s="12"/>
      <c r="F46" s="12">
        <v>84810</v>
      </c>
      <c r="G46" s="12"/>
      <c r="H46" s="12"/>
      <c r="I46" s="13"/>
      <c r="J46" s="12"/>
      <c r="K46" s="12"/>
    </row>
    <row r="47" spans="1:11" ht="18" customHeight="1">
      <c r="A47" s="5" t="s">
        <v>421</v>
      </c>
      <c r="B47" s="18" t="s">
        <v>453</v>
      </c>
      <c r="C47" s="12">
        <v>89600</v>
      </c>
      <c r="D47" s="12">
        <v>89600</v>
      </c>
      <c r="E47" s="12"/>
      <c r="F47" s="12">
        <v>89600</v>
      </c>
      <c r="G47" s="12"/>
      <c r="H47" s="12"/>
      <c r="I47" s="13"/>
      <c r="J47" s="12"/>
      <c r="K47" s="12"/>
    </row>
    <row r="48" spans="1:11" ht="18" customHeight="1">
      <c r="A48" s="5" t="s">
        <v>422</v>
      </c>
      <c r="B48" s="18" t="s">
        <v>395</v>
      </c>
      <c r="C48" s="12">
        <v>88915</v>
      </c>
      <c r="D48" s="12">
        <v>88915</v>
      </c>
      <c r="E48" s="12"/>
      <c r="F48" s="12">
        <v>88915</v>
      </c>
      <c r="G48" s="12"/>
      <c r="H48" s="12"/>
      <c r="I48" s="13"/>
      <c r="J48" s="12"/>
      <c r="K48" s="12"/>
    </row>
    <row r="49" spans="1:11" ht="18" customHeight="1">
      <c r="A49" s="5" t="s">
        <v>423</v>
      </c>
      <c r="B49" s="18" t="s">
        <v>454</v>
      </c>
      <c r="C49" s="12">
        <v>102340</v>
      </c>
      <c r="D49" s="12">
        <v>102340</v>
      </c>
      <c r="E49" s="12"/>
      <c r="F49" s="12">
        <v>102340</v>
      </c>
      <c r="G49" s="12"/>
      <c r="H49" s="12"/>
      <c r="I49" s="13"/>
      <c r="J49" s="12"/>
      <c r="K49" s="12"/>
    </row>
    <row r="50" spans="1:11" ht="18" customHeight="1">
      <c r="A50" s="5" t="s">
        <v>424</v>
      </c>
      <c r="B50" s="18" t="s">
        <v>455</v>
      </c>
      <c r="C50" s="12">
        <v>85755</v>
      </c>
      <c r="D50" s="12">
        <v>85755</v>
      </c>
      <c r="E50" s="12"/>
      <c r="F50" s="12">
        <v>85755</v>
      </c>
      <c r="G50" s="12"/>
      <c r="H50" s="12"/>
      <c r="I50" s="13"/>
      <c r="J50" s="12"/>
      <c r="K50" s="12"/>
    </row>
    <row r="51" spans="1:11" ht="18" customHeight="1">
      <c r="A51" s="5" t="s">
        <v>425</v>
      </c>
      <c r="B51" s="18" t="s">
        <v>398</v>
      </c>
      <c r="C51" s="12">
        <v>99265</v>
      </c>
      <c r="D51" s="12">
        <v>99265</v>
      </c>
      <c r="E51" s="12"/>
      <c r="F51" s="12">
        <v>99265</v>
      </c>
      <c r="G51" s="12"/>
      <c r="H51" s="12"/>
      <c r="I51" s="13"/>
      <c r="J51" s="12"/>
      <c r="K51" s="12"/>
    </row>
    <row r="52" spans="1:11" ht="18" customHeight="1">
      <c r="A52" s="5" t="s">
        <v>426</v>
      </c>
      <c r="B52" s="18" t="s">
        <v>456</v>
      </c>
      <c r="C52" s="12">
        <v>75860</v>
      </c>
      <c r="D52" s="12">
        <v>75860</v>
      </c>
      <c r="E52" s="12"/>
      <c r="F52" s="12">
        <v>75860</v>
      </c>
      <c r="G52" s="12"/>
      <c r="H52" s="12"/>
      <c r="I52" s="13"/>
      <c r="J52" s="12"/>
      <c r="K52" s="12"/>
    </row>
    <row r="53" spans="1:11" ht="18" customHeight="1">
      <c r="A53" s="5" t="s">
        <v>427</v>
      </c>
      <c r="B53" s="18" t="s">
        <v>457</v>
      </c>
      <c r="C53" s="12">
        <v>102630</v>
      </c>
      <c r="D53" s="12">
        <v>102630</v>
      </c>
      <c r="E53" s="12"/>
      <c r="F53" s="12">
        <v>102630</v>
      </c>
      <c r="G53" s="12"/>
      <c r="H53" s="12"/>
      <c r="I53" s="13"/>
      <c r="J53" s="12"/>
      <c r="K53" s="12"/>
    </row>
    <row r="54" spans="1:11" ht="18" customHeight="1">
      <c r="A54" s="5" t="s">
        <v>428</v>
      </c>
      <c r="B54" s="18" t="s">
        <v>401</v>
      </c>
      <c r="C54" s="12">
        <v>84360</v>
      </c>
      <c r="D54" s="12">
        <v>84360</v>
      </c>
      <c r="E54" s="12"/>
      <c r="F54" s="12">
        <v>84360</v>
      </c>
      <c r="G54" s="12"/>
      <c r="H54" s="12"/>
      <c r="I54" s="13"/>
      <c r="J54" s="12"/>
      <c r="K54" s="12"/>
    </row>
    <row r="55" spans="1:11" ht="18" customHeight="1">
      <c r="A55" s="5" t="s">
        <v>429</v>
      </c>
      <c r="B55" s="18" t="s">
        <v>402</v>
      </c>
      <c r="C55" s="12">
        <v>80045</v>
      </c>
      <c r="D55" s="12">
        <v>80045</v>
      </c>
      <c r="E55" s="12"/>
      <c r="F55" s="12">
        <v>80045</v>
      </c>
      <c r="G55" s="12"/>
      <c r="H55" s="12"/>
      <c r="I55" s="13"/>
      <c r="J55" s="12"/>
      <c r="K55" s="12"/>
    </row>
    <row r="56" spans="1:11" ht="18" customHeight="1">
      <c r="A56" s="5" t="s">
        <v>430</v>
      </c>
      <c r="B56" s="18" t="s">
        <v>458</v>
      </c>
      <c r="C56" s="12">
        <v>40000</v>
      </c>
      <c r="D56" s="12">
        <v>40000</v>
      </c>
      <c r="E56" s="12"/>
      <c r="F56" s="12">
        <v>40000</v>
      </c>
      <c r="G56" s="12"/>
      <c r="H56" s="12"/>
      <c r="I56" s="13"/>
      <c r="J56" s="12"/>
      <c r="K56" s="12"/>
    </row>
    <row r="57" spans="1:11" ht="18" customHeight="1">
      <c r="A57" s="5"/>
      <c r="B57" s="5"/>
      <c r="C57" s="5">
        <f t="shared" si="1"/>
        <v>0</v>
      </c>
      <c r="D57" s="5">
        <f t="shared" si="3"/>
        <v>0</v>
      </c>
      <c r="E57" s="12">
        <v>0</v>
      </c>
      <c r="F57" s="12"/>
      <c r="G57" s="12"/>
      <c r="H57" s="12">
        <v>0</v>
      </c>
      <c r="I57" s="13">
        <f t="shared" si="4"/>
        <v>0</v>
      </c>
      <c r="J57" s="12">
        <v>0</v>
      </c>
      <c r="K57" s="12">
        <v>0</v>
      </c>
    </row>
  </sheetData>
  <sheetProtection/>
  <mergeCells count="1">
    <mergeCell ref="A2:K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9" scale="6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12" sqref="F12"/>
    </sheetView>
  </sheetViews>
  <sheetFormatPr defaultColWidth="9.00390625" defaultRowHeight="14.25"/>
  <cols>
    <col min="2" max="2" width="4.50390625" style="0" customWidth="1"/>
    <col min="3" max="3" width="4.00390625" style="0" customWidth="1"/>
    <col min="4" max="4" width="3.75390625" style="0" customWidth="1"/>
    <col min="5" max="5" width="22.25390625" style="0" customWidth="1"/>
    <col min="6" max="6" width="11.375" style="0" customWidth="1"/>
    <col min="7" max="9" width="9.50390625" style="0" bestFit="1" customWidth="1"/>
    <col min="10" max="10" width="11.25390625" style="0" customWidth="1"/>
    <col min="11" max="11" width="10.875" style="0" customWidth="1"/>
    <col min="12" max="12" width="9.50390625" style="0" bestFit="1" customWidth="1"/>
    <col min="13" max="13" width="7.50390625" style="0" bestFit="1" customWidth="1"/>
    <col min="14" max="14" width="12.75390625" style="0" customWidth="1"/>
    <col min="15" max="15" width="11.375" style="0" bestFit="1" customWidth="1"/>
    <col min="16" max="16" width="5.50390625" style="0" customWidth="1"/>
    <col min="17" max="17" width="8.125" style="0" customWidth="1"/>
    <col min="18" max="20" width="8.50390625" style="0" bestFit="1" customWidth="1"/>
    <col min="21" max="21" width="5.50390625" style="0" customWidth="1"/>
    <col min="22" max="22" width="5.125" style="0" customWidth="1"/>
  </cols>
  <sheetData>
    <row r="1" spans="20:22" ht="14.25">
      <c r="T1" s="75" t="s">
        <v>219</v>
      </c>
      <c r="U1" s="75"/>
      <c r="V1" s="75"/>
    </row>
    <row r="2" spans="1:22" ht="44.25" customHeight="1">
      <c r="A2" s="73" t="s">
        <v>220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20:22" ht="14.25">
      <c r="T3" s="76" t="s">
        <v>5</v>
      </c>
      <c r="U3" s="76"/>
      <c r="V3" s="76"/>
    </row>
    <row r="4" spans="1:22" ht="19.5" customHeight="1">
      <c r="A4" s="5" t="s">
        <v>74</v>
      </c>
      <c r="B4" s="5" t="s">
        <v>139</v>
      </c>
      <c r="C4" s="5"/>
      <c r="D4" s="5"/>
      <c r="E4" s="5" t="s">
        <v>221</v>
      </c>
      <c r="F4" s="5" t="s">
        <v>211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9.5" customHeight="1">
      <c r="A5" s="5"/>
      <c r="B5" s="5" t="s">
        <v>141</v>
      </c>
      <c r="C5" s="5" t="s">
        <v>142</v>
      </c>
      <c r="D5" s="5" t="s">
        <v>143</v>
      </c>
      <c r="E5" s="5"/>
      <c r="F5" s="5" t="s">
        <v>96</v>
      </c>
      <c r="G5" s="5" t="s">
        <v>222</v>
      </c>
      <c r="H5" s="5" t="s">
        <v>223</v>
      </c>
      <c r="I5" s="5"/>
      <c r="J5" s="5"/>
      <c r="K5" s="5"/>
      <c r="L5" s="5" t="s">
        <v>224</v>
      </c>
      <c r="M5" s="5" t="s">
        <v>225</v>
      </c>
      <c r="N5" s="5" t="s">
        <v>226</v>
      </c>
      <c r="O5" s="5"/>
      <c r="P5" s="5"/>
      <c r="Q5" s="5"/>
      <c r="R5" s="5"/>
      <c r="S5" s="5"/>
      <c r="T5" s="5"/>
      <c r="U5" s="5"/>
      <c r="V5" s="5" t="s">
        <v>227</v>
      </c>
    </row>
    <row r="6" spans="1:22" ht="19.5" customHeight="1">
      <c r="A6" s="5"/>
      <c r="B6" s="5"/>
      <c r="C6" s="5"/>
      <c r="D6" s="5"/>
      <c r="E6" s="5"/>
      <c r="F6" s="5"/>
      <c r="G6" s="5"/>
      <c r="H6" s="5" t="s">
        <v>85</v>
      </c>
      <c r="I6" s="5" t="s">
        <v>228</v>
      </c>
      <c r="J6" s="5" t="s">
        <v>229</v>
      </c>
      <c r="K6" s="5" t="s">
        <v>230</v>
      </c>
      <c r="L6" s="5"/>
      <c r="M6" s="5"/>
      <c r="N6" s="5" t="s">
        <v>85</v>
      </c>
      <c r="O6" s="7" t="s">
        <v>231</v>
      </c>
      <c r="P6" s="7" t="s">
        <v>232</v>
      </c>
      <c r="Q6" s="7" t="s">
        <v>233</v>
      </c>
      <c r="R6" s="7" t="s">
        <v>234</v>
      </c>
      <c r="S6" s="7" t="s">
        <v>235</v>
      </c>
      <c r="T6" s="7" t="s">
        <v>236</v>
      </c>
      <c r="U6" s="7" t="s">
        <v>237</v>
      </c>
      <c r="V6" s="7" t="s">
        <v>227</v>
      </c>
    </row>
    <row r="7" spans="1:22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9.5" customHeight="1">
      <c r="A8" s="5" t="s">
        <v>95</v>
      </c>
      <c r="B8" s="5" t="s">
        <v>95</v>
      </c>
      <c r="C8" s="5" t="s">
        <v>95</v>
      </c>
      <c r="D8" s="5" t="s">
        <v>95</v>
      </c>
      <c r="E8" s="5" t="s">
        <v>95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5">
        <v>16</v>
      </c>
      <c r="V8" s="5">
        <v>17</v>
      </c>
    </row>
    <row r="9" spans="1:22" ht="19.5" customHeight="1">
      <c r="A9" s="5"/>
      <c r="B9" s="5"/>
      <c r="C9" s="5"/>
      <c r="D9" s="5"/>
      <c r="E9" s="5" t="s">
        <v>96</v>
      </c>
      <c r="F9" s="5">
        <f>SUM(F10)</f>
        <v>14291918</v>
      </c>
      <c r="G9" s="5">
        <f aca="true" t="shared" si="0" ref="G9:V9">SUM(G10)</f>
        <v>5708836</v>
      </c>
      <c r="H9" s="5">
        <f t="shared" si="0"/>
        <v>6114754</v>
      </c>
      <c r="I9" s="5">
        <f t="shared" si="0"/>
        <v>13200</v>
      </c>
      <c r="J9" s="5">
        <f t="shared" si="0"/>
        <v>1915920</v>
      </c>
      <c r="K9" s="5">
        <f t="shared" si="0"/>
        <v>2012580</v>
      </c>
      <c r="L9" s="5">
        <f t="shared" si="0"/>
        <v>1934940</v>
      </c>
      <c r="M9" s="5">
        <f t="shared" si="0"/>
        <v>238114</v>
      </c>
      <c r="N9" s="5">
        <f t="shared" si="0"/>
        <v>2468328</v>
      </c>
      <c r="O9" s="5">
        <f t="shared" si="0"/>
        <v>1582500</v>
      </c>
      <c r="P9" s="5">
        <f t="shared" si="0"/>
        <v>0</v>
      </c>
      <c r="Q9" s="5">
        <f t="shared" si="0"/>
        <v>791256</v>
      </c>
      <c r="R9" s="5">
        <f t="shared" si="0"/>
        <v>25344</v>
      </c>
      <c r="S9" s="5">
        <f t="shared" si="0"/>
        <v>19776</v>
      </c>
      <c r="T9" s="5">
        <f t="shared" si="0"/>
        <v>49452</v>
      </c>
      <c r="U9" s="5">
        <f t="shared" si="0"/>
        <v>0</v>
      </c>
      <c r="V9" s="5">
        <f t="shared" si="0"/>
        <v>0</v>
      </c>
    </row>
    <row r="10" spans="1:22" ht="19.5" customHeight="1">
      <c r="A10" s="5"/>
      <c r="B10" s="5"/>
      <c r="C10" s="5"/>
      <c r="D10" s="5"/>
      <c r="E10" s="9" t="s">
        <v>79</v>
      </c>
      <c r="F10" s="5">
        <f>F11+F15</f>
        <v>14291918</v>
      </c>
      <c r="G10" s="5">
        <f>G11+G15+G19+G23</f>
        <v>5708836</v>
      </c>
      <c r="H10" s="5">
        <f aca="true" t="shared" si="1" ref="H10:V10">H11+H15+H19+H23</f>
        <v>6114754</v>
      </c>
      <c r="I10" s="5">
        <f t="shared" si="1"/>
        <v>13200</v>
      </c>
      <c r="J10" s="5">
        <f t="shared" si="1"/>
        <v>1915920</v>
      </c>
      <c r="K10" s="5">
        <f t="shared" si="1"/>
        <v>2012580</v>
      </c>
      <c r="L10" s="5">
        <f t="shared" si="1"/>
        <v>1934940</v>
      </c>
      <c r="M10" s="5">
        <f t="shared" si="1"/>
        <v>238114</v>
      </c>
      <c r="N10" s="5">
        <f t="shared" si="1"/>
        <v>2468328</v>
      </c>
      <c r="O10" s="5">
        <f t="shared" si="1"/>
        <v>1582500</v>
      </c>
      <c r="P10" s="5">
        <f t="shared" si="1"/>
        <v>0</v>
      </c>
      <c r="Q10" s="5">
        <f t="shared" si="1"/>
        <v>791256</v>
      </c>
      <c r="R10" s="5">
        <f t="shared" si="1"/>
        <v>25344</v>
      </c>
      <c r="S10" s="5">
        <f t="shared" si="1"/>
        <v>19776</v>
      </c>
      <c r="T10" s="5">
        <f t="shared" si="1"/>
        <v>49452</v>
      </c>
      <c r="U10" s="5">
        <f t="shared" si="1"/>
        <v>0</v>
      </c>
      <c r="V10" s="5">
        <f t="shared" si="1"/>
        <v>0</v>
      </c>
    </row>
    <row r="11" spans="1:22" ht="19.5" customHeight="1">
      <c r="A11" s="5" t="s">
        <v>97</v>
      </c>
      <c r="B11" s="5"/>
      <c r="C11" s="5"/>
      <c r="D11" s="5"/>
      <c r="E11" s="9" t="s">
        <v>331</v>
      </c>
      <c r="F11" s="5">
        <f>G11+H11+N11</f>
        <v>13575141</v>
      </c>
      <c r="G11" s="5">
        <f aca="true" t="shared" si="2" ref="G11:V11">SUM(G12:G14)</f>
        <v>5422504</v>
      </c>
      <c r="H11" s="5">
        <f t="shared" si="2"/>
        <v>5806313</v>
      </c>
      <c r="I11" s="5">
        <f t="shared" si="2"/>
        <v>13200</v>
      </c>
      <c r="J11" s="5">
        <f t="shared" si="2"/>
        <v>1758420</v>
      </c>
      <c r="K11" s="5">
        <f t="shared" si="2"/>
        <v>1885500</v>
      </c>
      <c r="L11" s="5">
        <f t="shared" si="2"/>
        <v>1934940</v>
      </c>
      <c r="M11" s="5">
        <f t="shared" si="2"/>
        <v>214253</v>
      </c>
      <c r="N11" s="5">
        <f t="shared" si="2"/>
        <v>2346324</v>
      </c>
      <c r="O11" s="5">
        <f t="shared" si="2"/>
        <v>1503708</v>
      </c>
      <c r="P11" s="5">
        <f t="shared" si="2"/>
        <v>0</v>
      </c>
      <c r="Q11" s="5">
        <f t="shared" si="2"/>
        <v>751860</v>
      </c>
      <c r="R11" s="5">
        <f t="shared" si="2"/>
        <v>24972</v>
      </c>
      <c r="S11" s="5">
        <f t="shared" si="2"/>
        <v>18792</v>
      </c>
      <c r="T11" s="5">
        <f t="shared" si="2"/>
        <v>46992</v>
      </c>
      <c r="U11" s="5">
        <f t="shared" si="2"/>
        <v>0</v>
      </c>
      <c r="V11" s="5">
        <f t="shared" si="2"/>
        <v>0</v>
      </c>
    </row>
    <row r="12" spans="1:22" ht="19.5" customHeight="1">
      <c r="A12" s="5" t="s">
        <v>144</v>
      </c>
      <c r="B12" s="5" t="s">
        <v>145</v>
      </c>
      <c r="C12" s="5" t="s">
        <v>149</v>
      </c>
      <c r="D12" s="5" t="s">
        <v>146</v>
      </c>
      <c r="E12" s="9" t="s">
        <v>238</v>
      </c>
      <c r="F12" s="5">
        <v>11272581</v>
      </c>
      <c r="G12" s="12">
        <v>5422504</v>
      </c>
      <c r="H12" s="5">
        <f>SUM(I12:M12)</f>
        <v>5806313</v>
      </c>
      <c r="I12" s="12">
        <v>13200</v>
      </c>
      <c r="J12" s="12">
        <v>1758420</v>
      </c>
      <c r="K12" s="12">
        <v>1885500</v>
      </c>
      <c r="L12" s="12">
        <v>1934940</v>
      </c>
      <c r="M12" s="12">
        <v>214253</v>
      </c>
      <c r="N12" s="5">
        <f aca="true" t="shared" si="3" ref="N12:N26">SUM(O12:V12)</f>
        <v>43764</v>
      </c>
      <c r="O12" s="12">
        <v>0</v>
      </c>
      <c r="P12" s="12">
        <v>0</v>
      </c>
      <c r="Q12" s="12">
        <v>0</v>
      </c>
      <c r="R12" s="12">
        <v>24972</v>
      </c>
      <c r="S12" s="12">
        <v>18792</v>
      </c>
      <c r="T12" s="12"/>
      <c r="U12" s="12">
        <v>0</v>
      </c>
      <c r="V12" s="12">
        <v>0</v>
      </c>
    </row>
    <row r="13" spans="1:22" ht="19.5" customHeight="1">
      <c r="A13" s="5" t="s">
        <v>144</v>
      </c>
      <c r="B13" s="5" t="s">
        <v>158</v>
      </c>
      <c r="C13" s="5" t="s">
        <v>159</v>
      </c>
      <c r="D13" s="5">
        <v>5</v>
      </c>
      <c r="E13" s="9" t="s">
        <v>471</v>
      </c>
      <c r="F13" s="5">
        <f aca="true" t="shared" si="4" ref="F13:F25">G13+H13+L13+M13+N13</f>
        <v>1503708</v>
      </c>
      <c r="G13" s="12">
        <v>0</v>
      </c>
      <c r="H13" s="5">
        <f aca="true" t="shared" si="5" ref="H13:H26">SUM(I13:M13)</f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5">
        <f t="shared" si="3"/>
        <v>1503708</v>
      </c>
      <c r="O13" s="12">
        <v>1503708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</row>
    <row r="14" spans="1:22" ht="19.5" customHeight="1">
      <c r="A14" s="5" t="s">
        <v>144</v>
      </c>
      <c r="B14" s="5" t="s">
        <v>163</v>
      </c>
      <c r="C14" s="5" t="s">
        <v>159</v>
      </c>
      <c r="D14" s="5" t="s">
        <v>146</v>
      </c>
      <c r="E14" s="9" t="s">
        <v>240</v>
      </c>
      <c r="F14" s="5">
        <f t="shared" si="4"/>
        <v>798852</v>
      </c>
      <c r="G14" s="12">
        <v>0</v>
      </c>
      <c r="H14" s="5">
        <f t="shared" si="5"/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5">
        <f t="shared" si="3"/>
        <v>798852</v>
      </c>
      <c r="O14" s="12">
        <v>0</v>
      </c>
      <c r="P14" s="12">
        <v>0</v>
      </c>
      <c r="Q14" s="12">
        <v>751860</v>
      </c>
      <c r="R14" s="12">
        <v>0</v>
      </c>
      <c r="S14" s="12">
        <v>0</v>
      </c>
      <c r="T14" s="12">
        <v>46992</v>
      </c>
      <c r="U14" s="12">
        <v>0</v>
      </c>
      <c r="V14" s="12">
        <v>0</v>
      </c>
    </row>
    <row r="15" spans="1:22" ht="19.5" customHeight="1">
      <c r="A15" s="5" t="s">
        <v>98</v>
      </c>
      <c r="B15" s="5"/>
      <c r="C15" s="5"/>
      <c r="D15" s="5"/>
      <c r="E15" s="9" t="s">
        <v>334</v>
      </c>
      <c r="F15" s="5">
        <f>SUM(F16:F18)</f>
        <v>716777</v>
      </c>
      <c r="G15" s="5">
        <f aca="true" t="shared" si="6" ref="G15:V15">SUM(G16:G18)</f>
        <v>286332</v>
      </c>
      <c r="H15" s="5">
        <f t="shared" si="5"/>
        <v>308441</v>
      </c>
      <c r="I15" s="5">
        <f t="shared" si="6"/>
        <v>0</v>
      </c>
      <c r="J15" s="5">
        <f t="shared" si="6"/>
        <v>157500</v>
      </c>
      <c r="K15" s="5">
        <f t="shared" si="6"/>
        <v>127080</v>
      </c>
      <c r="L15" s="5">
        <f t="shared" si="6"/>
        <v>0</v>
      </c>
      <c r="M15" s="27">
        <f>M16</f>
        <v>23861</v>
      </c>
      <c r="N15" s="5">
        <f t="shared" si="6"/>
        <v>122004</v>
      </c>
      <c r="O15" s="5">
        <f t="shared" si="6"/>
        <v>78792</v>
      </c>
      <c r="P15" s="5">
        <f t="shared" si="6"/>
        <v>0</v>
      </c>
      <c r="Q15" s="5">
        <f t="shared" si="6"/>
        <v>39396</v>
      </c>
      <c r="R15" s="5">
        <f t="shared" si="6"/>
        <v>372</v>
      </c>
      <c r="S15" s="5">
        <f t="shared" si="6"/>
        <v>984</v>
      </c>
      <c r="T15" s="5">
        <f t="shared" si="6"/>
        <v>2460</v>
      </c>
      <c r="U15" s="5">
        <f t="shared" si="6"/>
        <v>0</v>
      </c>
      <c r="V15" s="5">
        <f t="shared" si="6"/>
        <v>0</v>
      </c>
    </row>
    <row r="16" spans="1:22" ht="19.5" customHeight="1">
      <c r="A16" s="5" t="s">
        <v>177</v>
      </c>
      <c r="B16" s="5" t="s">
        <v>145</v>
      </c>
      <c r="C16" s="5" t="s">
        <v>152</v>
      </c>
      <c r="D16" s="5" t="s">
        <v>146</v>
      </c>
      <c r="E16" s="9" t="s">
        <v>241</v>
      </c>
      <c r="F16" s="5">
        <v>598589</v>
      </c>
      <c r="G16" s="12">
        <v>286332</v>
      </c>
      <c r="H16" s="5">
        <f t="shared" si="5"/>
        <v>308441</v>
      </c>
      <c r="I16" s="12">
        <v>0</v>
      </c>
      <c r="J16" s="12">
        <v>157500</v>
      </c>
      <c r="K16" s="12">
        <v>127080</v>
      </c>
      <c r="L16" s="12"/>
      <c r="M16" s="12">
        <v>23861</v>
      </c>
      <c r="N16" s="5">
        <f t="shared" si="3"/>
        <v>3816</v>
      </c>
      <c r="O16" s="12">
        <v>0</v>
      </c>
      <c r="P16" s="12">
        <v>0</v>
      </c>
      <c r="Q16" s="12">
        <v>0</v>
      </c>
      <c r="R16" s="12">
        <v>372</v>
      </c>
      <c r="S16" s="12">
        <v>984</v>
      </c>
      <c r="T16" s="12">
        <v>2460</v>
      </c>
      <c r="U16" s="12">
        <v>0</v>
      </c>
      <c r="V16" s="12">
        <v>0</v>
      </c>
    </row>
    <row r="17" spans="1:22" ht="19.5" customHeight="1">
      <c r="A17" s="5" t="s">
        <v>177</v>
      </c>
      <c r="B17" s="5" t="s">
        <v>158</v>
      </c>
      <c r="C17" s="5" t="s">
        <v>159</v>
      </c>
      <c r="D17" s="5">
        <v>5</v>
      </c>
      <c r="E17" s="9" t="s">
        <v>472</v>
      </c>
      <c r="F17" s="5">
        <f t="shared" si="4"/>
        <v>78792</v>
      </c>
      <c r="G17" s="12">
        <v>0</v>
      </c>
      <c r="H17" s="5">
        <f t="shared" si="5"/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5">
        <f t="shared" si="3"/>
        <v>78792</v>
      </c>
      <c r="O17" s="12">
        <v>78792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</row>
    <row r="18" spans="1:22" ht="19.5" customHeight="1">
      <c r="A18" s="5" t="s">
        <v>177</v>
      </c>
      <c r="B18" s="5" t="s">
        <v>163</v>
      </c>
      <c r="C18" s="5" t="s">
        <v>159</v>
      </c>
      <c r="D18" s="5" t="s">
        <v>146</v>
      </c>
      <c r="E18" s="9" t="s">
        <v>240</v>
      </c>
      <c r="F18" s="5">
        <f t="shared" si="4"/>
        <v>39396</v>
      </c>
      <c r="G18" s="12">
        <v>0</v>
      </c>
      <c r="H18" s="5">
        <f t="shared" si="5"/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5">
        <f t="shared" si="3"/>
        <v>39396</v>
      </c>
      <c r="O18" s="12">
        <v>0</v>
      </c>
      <c r="P18" s="12">
        <v>0</v>
      </c>
      <c r="Q18" s="12">
        <v>39396</v>
      </c>
      <c r="R18" s="12">
        <v>0</v>
      </c>
      <c r="S18" s="12">
        <v>0</v>
      </c>
      <c r="T18" s="12"/>
      <c r="U18" s="12">
        <v>0</v>
      </c>
      <c r="V18" s="12">
        <v>0</v>
      </c>
    </row>
    <row r="19" spans="1:22" ht="19.5" customHeight="1">
      <c r="A19" s="5" t="s">
        <v>99</v>
      </c>
      <c r="B19" s="5"/>
      <c r="C19" s="5"/>
      <c r="D19" s="5"/>
      <c r="E19" s="9" t="s">
        <v>217</v>
      </c>
      <c r="F19" s="5">
        <f>SUM(F20:F22)</f>
        <v>0</v>
      </c>
      <c r="G19" s="5">
        <f aca="true" t="shared" si="7" ref="G19:V19">SUM(G20:G22)</f>
        <v>0</v>
      </c>
      <c r="H19" s="5">
        <f t="shared" si="5"/>
        <v>0</v>
      </c>
      <c r="I19" s="5">
        <f t="shared" si="7"/>
        <v>0</v>
      </c>
      <c r="J19" s="5">
        <f t="shared" si="7"/>
        <v>0</v>
      </c>
      <c r="K19" s="5">
        <f t="shared" si="7"/>
        <v>0</v>
      </c>
      <c r="L19" s="5">
        <f t="shared" si="7"/>
        <v>0</v>
      </c>
      <c r="M19" s="5">
        <f t="shared" si="7"/>
        <v>0</v>
      </c>
      <c r="N19" s="5">
        <f t="shared" si="7"/>
        <v>0</v>
      </c>
      <c r="O19" s="5">
        <f t="shared" si="7"/>
        <v>0</v>
      </c>
      <c r="P19" s="5">
        <f t="shared" si="7"/>
        <v>0</v>
      </c>
      <c r="Q19" s="5">
        <f t="shared" si="7"/>
        <v>0</v>
      </c>
      <c r="R19" s="5">
        <f t="shared" si="7"/>
        <v>0</v>
      </c>
      <c r="S19" s="5">
        <f t="shared" si="7"/>
        <v>0</v>
      </c>
      <c r="T19" s="5">
        <f t="shared" si="7"/>
        <v>0</v>
      </c>
      <c r="U19" s="5">
        <f t="shared" si="7"/>
        <v>0</v>
      </c>
      <c r="V19" s="5">
        <f t="shared" si="7"/>
        <v>0</v>
      </c>
    </row>
    <row r="20" spans="1:22" ht="19.5" customHeight="1">
      <c r="A20" s="5" t="s">
        <v>179</v>
      </c>
      <c r="B20" s="5" t="s">
        <v>180</v>
      </c>
      <c r="C20" s="5" t="s">
        <v>147</v>
      </c>
      <c r="D20" s="5" t="s">
        <v>147</v>
      </c>
      <c r="E20" s="9" t="s">
        <v>242</v>
      </c>
      <c r="F20" s="5">
        <f>G20+H20+N20</f>
        <v>0</v>
      </c>
      <c r="G20" s="12"/>
      <c r="H20" s="5">
        <f t="shared" si="5"/>
        <v>0</v>
      </c>
      <c r="I20" s="12">
        <v>0</v>
      </c>
      <c r="J20" s="12">
        <v>0</v>
      </c>
      <c r="K20" s="12"/>
      <c r="L20" s="12"/>
      <c r="M20" s="12">
        <v>0</v>
      </c>
      <c r="N20" s="5">
        <f t="shared" si="3"/>
        <v>0</v>
      </c>
      <c r="O20" s="12">
        <v>0</v>
      </c>
      <c r="P20" s="12">
        <v>0</v>
      </c>
      <c r="Q20" s="12">
        <v>0</v>
      </c>
      <c r="R20" s="12"/>
      <c r="S20" s="12"/>
      <c r="T20" s="12"/>
      <c r="U20" s="12">
        <v>0</v>
      </c>
      <c r="V20" s="12">
        <v>0</v>
      </c>
    </row>
    <row r="21" spans="1:22" ht="19.5" customHeight="1">
      <c r="A21" s="5" t="s">
        <v>179</v>
      </c>
      <c r="B21" s="5" t="s">
        <v>158</v>
      </c>
      <c r="C21" s="5" t="s">
        <v>159</v>
      </c>
      <c r="D21" s="5">
        <v>5</v>
      </c>
      <c r="E21" s="9" t="s">
        <v>472</v>
      </c>
      <c r="F21" s="5">
        <f t="shared" si="4"/>
        <v>0</v>
      </c>
      <c r="G21" s="12">
        <v>0</v>
      </c>
      <c r="H21" s="5">
        <f t="shared" si="5"/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5">
        <f t="shared" si="3"/>
        <v>0</v>
      </c>
      <c r="O21" s="12"/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</row>
    <row r="22" spans="1:22" ht="19.5" customHeight="1">
      <c r="A22" s="5" t="s">
        <v>179</v>
      </c>
      <c r="B22" s="5" t="s">
        <v>163</v>
      </c>
      <c r="C22" s="5" t="s">
        <v>159</v>
      </c>
      <c r="D22" s="5" t="s">
        <v>155</v>
      </c>
      <c r="E22" s="9" t="s">
        <v>243</v>
      </c>
      <c r="F22" s="5">
        <f t="shared" si="4"/>
        <v>0</v>
      </c>
      <c r="G22" s="12">
        <v>0</v>
      </c>
      <c r="H22" s="5">
        <f t="shared" si="5"/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5">
        <f t="shared" si="3"/>
        <v>0</v>
      </c>
      <c r="O22" s="12">
        <v>0</v>
      </c>
      <c r="P22" s="12">
        <v>0</v>
      </c>
      <c r="Q22" s="12"/>
      <c r="R22" s="12">
        <v>0</v>
      </c>
      <c r="S22" s="12">
        <v>0</v>
      </c>
      <c r="T22" s="12"/>
      <c r="U22" s="12">
        <v>0</v>
      </c>
      <c r="V22" s="12">
        <v>0</v>
      </c>
    </row>
    <row r="23" spans="1:22" ht="19.5" customHeight="1">
      <c r="A23" s="5" t="s">
        <v>101</v>
      </c>
      <c r="B23" s="5"/>
      <c r="C23" s="5"/>
      <c r="D23" s="5"/>
      <c r="E23" s="9" t="s">
        <v>218</v>
      </c>
      <c r="F23" s="5">
        <f>G23+H23+N23</f>
        <v>0</v>
      </c>
      <c r="G23" s="13">
        <f aca="true" t="shared" si="8" ref="G23:V23">SUM(G24:G26)</f>
        <v>0</v>
      </c>
      <c r="H23" s="5">
        <f t="shared" si="5"/>
        <v>0</v>
      </c>
      <c r="I23" s="5">
        <f t="shared" si="8"/>
        <v>0</v>
      </c>
      <c r="J23" s="5">
        <f t="shared" si="8"/>
        <v>0</v>
      </c>
      <c r="K23" s="5">
        <f t="shared" si="8"/>
        <v>0</v>
      </c>
      <c r="L23" s="5">
        <f t="shared" si="8"/>
        <v>0</v>
      </c>
      <c r="M23" s="5">
        <f t="shared" si="8"/>
        <v>0</v>
      </c>
      <c r="N23" s="5">
        <f t="shared" si="8"/>
        <v>0</v>
      </c>
      <c r="O23" s="5">
        <f t="shared" si="8"/>
        <v>0</v>
      </c>
      <c r="P23" s="5">
        <f t="shared" si="8"/>
        <v>0</v>
      </c>
      <c r="Q23" s="5">
        <f t="shared" si="8"/>
        <v>0</v>
      </c>
      <c r="R23" s="5">
        <f t="shared" si="8"/>
        <v>0</v>
      </c>
      <c r="S23" s="5">
        <f t="shared" si="8"/>
        <v>0</v>
      </c>
      <c r="T23" s="5">
        <f t="shared" si="8"/>
        <v>0</v>
      </c>
      <c r="U23" s="5">
        <f t="shared" si="8"/>
        <v>0</v>
      </c>
      <c r="V23" s="5">
        <f t="shared" si="8"/>
        <v>0</v>
      </c>
    </row>
    <row r="24" spans="1:22" ht="19.5" customHeight="1">
      <c r="A24" s="5" t="s">
        <v>183</v>
      </c>
      <c r="B24" s="5" t="s">
        <v>158</v>
      </c>
      <c r="C24" s="5" t="s">
        <v>159</v>
      </c>
      <c r="D24" s="5">
        <v>5</v>
      </c>
      <c r="E24" s="9" t="s">
        <v>473</v>
      </c>
      <c r="F24" s="5">
        <f t="shared" si="4"/>
        <v>0</v>
      </c>
      <c r="G24" s="12">
        <v>0</v>
      </c>
      <c r="H24" s="5">
        <f t="shared" si="5"/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5">
        <f t="shared" si="3"/>
        <v>0</v>
      </c>
      <c r="O24" s="12"/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</row>
    <row r="25" spans="1:22" ht="19.5" customHeight="1">
      <c r="A25" s="5" t="s">
        <v>183</v>
      </c>
      <c r="B25" s="5" t="s">
        <v>163</v>
      </c>
      <c r="C25" s="5" t="s">
        <v>159</v>
      </c>
      <c r="D25" s="5" t="s">
        <v>155</v>
      </c>
      <c r="E25" s="9" t="s">
        <v>243</v>
      </c>
      <c r="F25" s="5">
        <f t="shared" si="4"/>
        <v>0</v>
      </c>
      <c r="G25" s="12">
        <v>0</v>
      </c>
      <c r="H25" s="5">
        <f t="shared" si="5"/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5">
        <f t="shared" si="3"/>
        <v>0</v>
      </c>
      <c r="O25" s="12">
        <v>0</v>
      </c>
      <c r="P25" s="12">
        <v>0</v>
      </c>
      <c r="Q25" s="12"/>
      <c r="R25" s="12">
        <v>0</v>
      </c>
      <c r="S25" s="12">
        <v>0</v>
      </c>
      <c r="T25" s="12"/>
      <c r="U25" s="12">
        <v>0</v>
      </c>
      <c r="V25" s="12">
        <v>0</v>
      </c>
    </row>
    <row r="26" spans="1:22" ht="19.5" customHeight="1">
      <c r="A26" s="5" t="s">
        <v>183</v>
      </c>
      <c r="B26" s="5" t="s">
        <v>171</v>
      </c>
      <c r="C26" s="5" t="s">
        <v>146</v>
      </c>
      <c r="D26" s="5" t="s">
        <v>147</v>
      </c>
      <c r="E26" s="9" t="s">
        <v>244</v>
      </c>
      <c r="F26" s="5"/>
      <c r="G26" s="12"/>
      <c r="H26" s="5">
        <f t="shared" si="5"/>
        <v>0</v>
      </c>
      <c r="I26" s="12">
        <v>0</v>
      </c>
      <c r="J26" s="12">
        <v>0</v>
      </c>
      <c r="K26" s="12"/>
      <c r="L26" s="12"/>
      <c r="M26" s="12">
        <v>0</v>
      </c>
      <c r="N26" s="5">
        <f t="shared" si="3"/>
        <v>0</v>
      </c>
      <c r="O26" s="12">
        <v>0</v>
      </c>
      <c r="P26" s="12">
        <v>0</v>
      </c>
      <c r="Q26" s="12">
        <v>0</v>
      </c>
      <c r="R26" s="12"/>
      <c r="S26" s="12"/>
      <c r="T26" s="12"/>
      <c r="U26" s="12">
        <v>0</v>
      </c>
      <c r="V26" s="12">
        <v>0</v>
      </c>
    </row>
  </sheetData>
  <sheetProtection/>
  <mergeCells count="3">
    <mergeCell ref="T1:V1"/>
    <mergeCell ref="T3:V3"/>
    <mergeCell ref="A2:V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9" scale="6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K19" sqref="K19"/>
    </sheetView>
  </sheetViews>
  <sheetFormatPr defaultColWidth="9.00390625" defaultRowHeight="14.25"/>
  <cols>
    <col min="2" max="2" width="5.375" style="0" customWidth="1"/>
    <col min="3" max="3" width="4.625" style="0" customWidth="1"/>
    <col min="4" max="4" width="4.125" style="0" customWidth="1"/>
    <col min="5" max="5" width="18.00390625" style="0" customWidth="1"/>
    <col min="6" max="6" width="12.875" style="0" customWidth="1"/>
    <col min="13" max="14" width="11.125" style="0" customWidth="1"/>
    <col min="16" max="16" width="7.50390625" style="0" customWidth="1"/>
    <col min="17" max="17" width="7.375" style="0" customWidth="1"/>
  </cols>
  <sheetData>
    <row r="1" spans="19:21" ht="14.25">
      <c r="S1" s="75" t="s">
        <v>245</v>
      </c>
      <c r="T1" s="75"/>
      <c r="U1" s="75"/>
    </row>
    <row r="2" spans="1:21" ht="31.5">
      <c r="A2" s="73" t="s">
        <v>246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9:21" ht="14.25">
      <c r="S3" s="76" t="s">
        <v>5</v>
      </c>
      <c r="T3" s="76"/>
      <c r="U3" s="76"/>
    </row>
    <row r="4" spans="1:21" ht="18" customHeight="1">
      <c r="A4" s="5" t="s">
        <v>74</v>
      </c>
      <c r="B4" s="5" t="s">
        <v>139</v>
      </c>
      <c r="C4" s="5"/>
      <c r="D4" s="5"/>
      <c r="E4" s="5" t="s">
        <v>221</v>
      </c>
      <c r="F4" s="5" t="s">
        <v>212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" customHeight="1">
      <c r="A5" s="5"/>
      <c r="B5" s="5" t="s">
        <v>141</v>
      </c>
      <c r="C5" s="5" t="s">
        <v>142</v>
      </c>
      <c r="D5" s="5" t="s">
        <v>143</v>
      </c>
      <c r="E5" s="5"/>
      <c r="F5" s="5" t="s">
        <v>96</v>
      </c>
      <c r="G5" s="5" t="s">
        <v>247</v>
      </c>
      <c r="H5" s="5" t="s">
        <v>248</v>
      </c>
      <c r="I5" s="5" t="s">
        <v>249</v>
      </c>
      <c r="J5" s="5" t="s">
        <v>250</v>
      </c>
      <c r="K5" s="5" t="s">
        <v>251</v>
      </c>
      <c r="L5" s="5" t="s">
        <v>252</v>
      </c>
      <c r="M5" s="5" t="s">
        <v>253</v>
      </c>
      <c r="N5" s="5" t="s">
        <v>254</v>
      </c>
      <c r="O5" s="5" t="s">
        <v>255</v>
      </c>
      <c r="P5" s="5" t="s">
        <v>227</v>
      </c>
      <c r="Q5" s="5"/>
      <c r="R5" s="5"/>
      <c r="S5" s="5"/>
      <c r="T5" s="5" t="s">
        <v>256</v>
      </c>
      <c r="U5" s="5"/>
    </row>
    <row r="6" spans="1:2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 t="s">
        <v>85</v>
      </c>
      <c r="Q6" s="5" t="s">
        <v>257</v>
      </c>
      <c r="R6" s="5" t="s">
        <v>258</v>
      </c>
      <c r="S6" s="5" t="s">
        <v>227</v>
      </c>
      <c r="T6" s="5"/>
      <c r="U6" s="5"/>
    </row>
    <row r="7" spans="1:21" ht="18" customHeight="1">
      <c r="A7" s="5" t="s">
        <v>95</v>
      </c>
      <c r="B7" s="5" t="s">
        <v>95</v>
      </c>
      <c r="C7" s="5" t="s">
        <v>95</v>
      </c>
      <c r="D7" s="5" t="s">
        <v>95</v>
      </c>
      <c r="E7" s="5" t="s">
        <v>95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/>
    </row>
    <row r="8" spans="1:21" ht="18" customHeight="1">
      <c r="A8" s="5"/>
      <c r="B8" s="5"/>
      <c r="C8" s="5"/>
      <c r="D8" s="5"/>
      <c r="E8" s="5" t="s">
        <v>96</v>
      </c>
      <c r="F8" s="22">
        <f>F9</f>
        <v>5408629.899999999</v>
      </c>
      <c r="G8" s="5">
        <f>G9</f>
        <v>4314125</v>
      </c>
      <c r="H8" s="5">
        <f aca="true" t="shared" si="0" ref="H8:T8">H9</f>
        <v>10900</v>
      </c>
      <c r="I8" s="5">
        <f aca="true" t="shared" si="1" ref="I8:O8">I9</f>
        <v>119900</v>
      </c>
      <c r="J8" s="5">
        <f t="shared" si="1"/>
        <v>6600</v>
      </c>
      <c r="K8" s="5">
        <f t="shared" si="1"/>
        <v>96000</v>
      </c>
      <c r="L8" s="5">
        <f t="shared" si="1"/>
        <v>490500</v>
      </c>
      <c r="M8" s="5">
        <f t="shared" si="1"/>
        <v>157148.1</v>
      </c>
      <c r="N8" s="5">
        <f t="shared" si="1"/>
        <v>209794.8</v>
      </c>
      <c r="O8" s="5">
        <f t="shared" si="1"/>
        <v>3662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  <c r="U8" s="5"/>
    </row>
    <row r="9" spans="1:21" ht="18" customHeight="1">
      <c r="A9" s="5"/>
      <c r="B9" s="5"/>
      <c r="C9" s="5"/>
      <c r="D9" s="5"/>
      <c r="E9" s="5" t="s">
        <v>79</v>
      </c>
      <c r="F9" s="22">
        <f>G9+H9+I9+J9+K9+L9+M9+N9+O9</f>
        <v>5408629.899999999</v>
      </c>
      <c r="G9" s="5">
        <f>G10+G12+G14+G16+3769125</f>
        <v>4314125</v>
      </c>
      <c r="H9" s="5">
        <f>H10+H12+H14+H16</f>
        <v>10900</v>
      </c>
      <c r="I9" s="5">
        <f aca="true" t="shared" si="2" ref="I9:O9">I10+I12+I14+I16</f>
        <v>119900</v>
      </c>
      <c r="J9" s="5">
        <f t="shared" si="2"/>
        <v>6600</v>
      </c>
      <c r="K9" s="5">
        <f t="shared" si="2"/>
        <v>96000</v>
      </c>
      <c r="L9" s="5">
        <f t="shared" si="2"/>
        <v>490500</v>
      </c>
      <c r="M9" s="5">
        <f t="shared" si="2"/>
        <v>157148.1</v>
      </c>
      <c r="N9" s="5">
        <f t="shared" si="2"/>
        <v>209794.8</v>
      </c>
      <c r="O9" s="5">
        <f t="shared" si="2"/>
        <v>3662</v>
      </c>
      <c r="P9" s="5">
        <f aca="true" t="shared" si="3" ref="P9:U9">P10+P12+P14+P16+P18+P20+P22+P24+P26+P28+P30+P32+P34+P36+P38+P40+P42+P44+P46+P48+P50+P52+P54+P56+P58+P60+P62</f>
        <v>0</v>
      </c>
      <c r="Q9" s="5">
        <f t="shared" si="3"/>
        <v>0</v>
      </c>
      <c r="R9" s="5">
        <f t="shared" si="3"/>
        <v>0</v>
      </c>
      <c r="S9" s="5">
        <f t="shared" si="3"/>
        <v>0</v>
      </c>
      <c r="T9" s="5">
        <f t="shared" si="3"/>
        <v>0</v>
      </c>
      <c r="U9" s="5">
        <f t="shared" si="3"/>
        <v>0</v>
      </c>
    </row>
    <row r="10" spans="1:21" ht="18" customHeight="1">
      <c r="A10" s="5" t="s">
        <v>97</v>
      </c>
      <c r="B10" s="5"/>
      <c r="C10" s="5"/>
      <c r="D10" s="5"/>
      <c r="E10" s="5" t="s">
        <v>408</v>
      </c>
      <c r="F10" s="22">
        <f aca="true" t="shared" si="4" ref="F10:F16">SUM(G10:U10)</f>
        <v>1124141.18</v>
      </c>
      <c r="G10" s="5">
        <f>SUM(G11)</f>
        <v>315000</v>
      </c>
      <c r="H10" s="5">
        <f aca="true" t="shared" si="5" ref="H10:U10">SUM(H11)</f>
        <v>6300</v>
      </c>
      <c r="I10" s="5">
        <f t="shared" si="5"/>
        <v>69300</v>
      </c>
      <c r="J10" s="5">
        <f t="shared" si="5"/>
        <v>3300</v>
      </c>
      <c r="K10" s="5">
        <f t="shared" si="5"/>
        <v>96000</v>
      </c>
      <c r="L10" s="5">
        <f t="shared" si="5"/>
        <v>283500</v>
      </c>
      <c r="M10" s="5">
        <f t="shared" si="5"/>
        <v>149297.22</v>
      </c>
      <c r="N10" s="5">
        <f t="shared" si="5"/>
        <v>199326.96</v>
      </c>
      <c r="O10" s="5">
        <f t="shared" si="5"/>
        <v>2117</v>
      </c>
      <c r="P10" s="5">
        <f t="shared" si="5"/>
        <v>0</v>
      </c>
      <c r="Q10" s="5">
        <f t="shared" si="5"/>
        <v>0</v>
      </c>
      <c r="R10" s="5">
        <f t="shared" si="5"/>
        <v>0</v>
      </c>
      <c r="S10" s="5">
        <f t="shared" si="5"/>
        <v>0</v>
      </c>
      <c r="T10" s="5">
        <f t="shared" si="5"/>
        <v>0</v>
      </c>
      <c r="U10" s="5">
        <f t="shared" si="5"/>
        <v>0</v>
      </c>
    </row>
    <row r="11" spans="1:21" ht="18" customHeight="1">
      <c r="A11" s="5" t="s">
        <v>144</v>
      </c>
      <c r="B11" s="5" t="s">
        <v>145</v>
      </c>
      <c r="C11" s="5" t="s">
        <v>149</v>
      </c>
      <c r="D11" s="5" t="s">
        <v>146</v>
      </c>
      <c r="E11" s="5" t="s">
        <v>238</v>
      </c>
      <c r="F11" s="22">
        <f t="shared" si="4"/>
        <v>1124141.18</v>
      </c>
      <c r="G11" s="12">
        <v>315000</v>
      </c>
      <c r="H11" s="12">
        <v>6300</v>
      </c>
      <c r="I11" s="12">
        <v>69300</v>
      </c>
      <c r="J11" s="12">
        <v>3300</v>
      </c>
      <c r="K11" s="12">
        <v>96000</v>
      </c>
      <c r="L11" s="12">
        <v>283500</v>
      </c>
      <c r="M11" s="12">
        <v>149297.22</v>
      </c>
      <c r="N11" s="12">
        <v>199326.96</v>
      </c>
      <c r="O11" s="12">
        <v>2117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/>
    </row>
    <row r="12" spans="1:21" ht="18" customHeight="1">
      <c r="A12" s="5" t="s">
        <v>98</v>
      </c>
      <c r="B12" s="5"/>
      <c r="C12" s="5"/>
      <c r="D12" s="5"/>
      <c r="E12" s="5" t="s">
        <v>334</v>
      </c>
      <c r="F12" s="22">
        <f t="shared" si="4"/>
        <v>126754.72</v>
      </c>
      <c r="G12" s="5">
        <f>G13</f>
        <v>50000</v>
      </c>
      <c r="H12" s="5">
        <f aca="true" t="shared" si="6" ref="H12:U12">SUM(H13)</f>
        <v>1000</v>
      </c>
      <c r="I12" s="5">
        <v>11000</v>
      </c>
      <c r="J12" s="5">
        <f t="shared" si="6"/>
        <v>1100</v>
      </c>
      <c r="K12" s="5">
        <f t="shared" si="6"/>
        <v>0</v>
      </c>
      <c r="L12" s="5">
        <f t="shared" si="6"/>
        <v>45000</v>
      </c>
      <c r="M12" s="5">
        <f t="shared" si="6"/>
        <v>7850.88</v>
      </c>
      <c r="N12" s="5">
        <f t="shared" si="6"/>
        <v>10467.84</v>
      </c>
      <c r="O12" s="5">
        <f t="shared" si="6"/>
        <v>336</v>
      </c>
      <c r="P12" s="5">
        <f t="shared" si="6"/>
        <v>0</v>
      </c>
      <c r="Q12" s="5">
        <f t="shared" si="6"/>
        <v>0</v>
      </c>
      <c r="R12" s="5">
        <f t="shared" si="6"/>
        <v>0</v>
      </c>
      <c r="S12" s="5">
        <f t="shared" si="6"/>
        <v>0</v>
      </c>
      <c r="T12" s="5">
        <f t="shared" si="6"/>
        <v>0</v>
      </c>
      <c r="U12" s="5">
        <f t="shared" si="6"/>
        <v>0</v>
      </c>
    </row>
    <row r="13" spans="1:21" ht="18" customHeight="1">
      <c r="A13" s="5" t="s">
        <v>177</v>
      </c>
      <c r="B13" s="5" t="s">
        <v>145</v>
      </c>
      <c r="C13" s="5" t="s">
        <v>152</v>
      </c>
      <c r="D13" s="5" t="s">
        <v>146</v>
      </c>
      <c r="E13" s="5" t="s">
        <v>241</v>
      </c>
      <c r="F13" s="22">
        <f t="shared" si="4"/>
        <v>126754.72</v>
      </c>
      <c r="G13" s="12">
        <v>50000</v>
      </c>
      <c r="H13" s="12">
        <v>1000</v>
      </c>
      <c r="I13" s="12">
        <v>11000</v>
      </c>
      <c r="J13" s="12">
        <v>1100</v>
      </c>
      <c r="K13" s="12"/>
      <c r="L13" s="12">
        <v>45000</v>
      </c>
      <c r="M13" s="12">
        <v>7850.88</v>
      </c>
      <c r="N13" s="12">
        <v>10467.84</v>
      </c>
      <c r="O13" s="12">
        <v>336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/>
    </row>
    <row r="14" spans="1:21" ht="18" customHeight="1">
      <c r="A14" s="5" t="s">
        <v>99</v>
      </c>
      <c r="B14" s="5"/>
      <c r="C14" s="5"/>
      <c r="D14" s="5"/>
      <c r="E14" s="5" t="s">
        <v>217</v>
      </c>
      <c r="F14" s="5">
        <f t="shared" si="4"/>
        <v>129903</v>
      </c>
      <c r="G14" s="5">
        <f>SUM(G15)</f>
        <v>60000</v>
      </c>
      <c r="H14" s="5">
        <f aca="true" t="shared" si="7" ref="H14:U14">SUM(H15)</f>
        <v>1200</v>
      </c>
      <c r="I14" s="5">
        <f t="shared" si="7"/>
        <v>13200</v>
      </c>
      <c r="J14" s="5">
        <f t="shared" si="7"/>
        <v>1100</v>
      </c>
      <c r="K14" s="5">
        <f t="shared" si="7"/>
        <v>0</v>
      </c>
      <c r="L14" s="5">
        <f t="shared" si="7"/>
        <v>54000</v>
      </c>
      <c r="M14" s="5">
        <f t="shared" si="7"/>
        <v>0</v>
      </c>
      <c r="N14" s="5">
        <f t="shared" si="7"/>
        <v>0</v>
      </c>
      <c r="O14" s="5">
        <f t="shared" si="7"/>
        <v>403</v>
      </c>
      <c r="P14" s="5">
        <f t="shared" si="7"/>
        <v>0</v>
      </c>
      <c r="Q14" s="5">
        <f t="shared" si="7"/>
        <v>0</v>
      </c>
      <c r="R14" s="5">
        <f t="shared" si="7"/>
        <v>0</v>
      </c>
      <c r="S14" s="5">
        <f t="shared" si="7"/>
        <v>0</v>
      </c>
      <c r="T14" s="5">
        <f t="shared" si="7"/>
        <v>0</v>
      </c>
      <c r="U14" s="5">
        <f t="shared" si="7"/>
        <v>0</v>
      </c>
    </row>
    <row r="15" spans="1:21" ht="18" customHeight="1">
      <c r="A15" s="5" t="s">
        <v>179</v>
      </c>
      <c r="B15" s="5" t="s">
        <v>180</v>
      </c>
      <c r="C15" s="5" t="s">
        <v>147</v>
      </c>
      <c r="D15" s="5" t="s">
        <v>147</v>
      </c>
      <c r="E15" s="5" t="s">
        <v>242</v>
      </c>
      <c r="F15" s="5">
        <f t="shared" si="4"/>
        <v>129903</v>
      </c>
      <c r="G15" s="12">
        <v>60000</v>
      </c>
      <c r="H15" s="12">
        <v>1200</v>
      </c>
      <c r="I15" s="12">
        <v>13200</v>
      </c>
      <c r="J15" s="12">
        <v>1100</v>
      </c>
      <c r="K15" s="12">
        <v>0</v>
      </c>
      <c r="L15" s="12">
        <v>54000</v>
      </c>
      <c r="M15" s="12">
        <v>0</v>
      </c>
      <c r="N15" s="12">
        <v>0</v>
      </c>
      <c r="O15" s="12">
        <v>403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/>
    </row>
    <row r="16" spans="1:21" ht="18" customHeight="1">
      <c r="A16" s="5" t="s">
        <v>101</v>
      </c>
      <c r="B16" s="5"/>
      <c r="C16" s="5"/>
      <c r="D16" s="5"/>
      <c r="E16" s="5" t="s">
        <v>218</v>
      </c>
      <c r="F16" s="5">
        <f t="shared" si="4"/>
        <v>258706</v>
      </c>
      <c r="G16" s="5">
        <f>SUM(G17)</f>
        <v>120000</v>
      </c>
      <c r="H16" s="5">
        <f aca="true" t="shared" si="8" ref="H16:U16">SUM(H17)</f>
        <v>2400</v>
      </c>
      <c r="I16" s="5">
        <f t="shared" si="8"/>
        <v>26400</v>
      </c>
      <c r="J16" s="5">
        <f t="shared" si="8"/>
        <v>1100</v>
      </c>
      <c r="K16" s="5">
        <f t="shared" si="8"/>
        <v>0</v>
      </c>
      <c r="L16" s="5">
        <f t="shared" si="8"/>
        <v>108000</v>
      </c>
      <c r="M16" s="5">
        <v>0</v>
      </c>
      <c r="N16" s="5">
        <v>0</v>
      </c>
      <c r="O16" s="5">
        <f t="shared" si="8"/>
        <v>806</v>
      </c>
      <c r="P16" s="5">
        <f t="shared" si="8"/>
        <v>0</v>
      </c>
      <c r="Q16" s="5">
        <f t="shared" si="8"/>
        <v>0</v>
      </c>
      <c r="R16" s="5">
        <f t="shared" si="8"/>
        <v>0</v>
      </c>
      <c r="S16" s="5">
        <f t="shared" si="8"/>
        <v>0</v>
      </c>
      <c r="T16" s="5">
        <f t="shared" si="8"/>
        <v>0</v>
      </c>
      <c r="U16" s="5">
        <f t="shared" si="8"/>
        <v>0</v>
      </c>
    </row>
    <row r="17" spans="1:21" ht="18" customHeight="1">
      <c r="A17" s="5" t="s">
        <v>183</v>
      </c>
      <c r="B17" s="5" t="s">
        <v>171</v>
      </c>
      <c r="C17" s="5" t="s">
        <v>146</v>
      </c>
      <c r="D17" s="5" t="s">
        <v>147</v>
      </c>
      <c r="E17" s="5" t="s">
        <v>244</v>
      </c>
      <c r="F17" s="5">
        <v>309794</v>
      </c>
      <c r="G17" s="12">
        <v>120000</v>
      </c>
      <c r="H17" s="12">
        <v>2400</v>
      </c>
      <c r="I17" s="12">
        <v>26400</v>
      </c>
      <c r="J17" s="12">
        <v>1100</v>
      </c>
      <c r="K17" s="12">
        <v>0</v>
      </c>
      <c r="L17" s="12">
        <v>108000</v>
      </c>
      <c r="M17" s="12">
        <v>0</v>
      </c>
      <c r="N17" s="12">
        <v>0</v>
      </c>
      <c r="O17" s="12">
        <v>806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/>
    </row>
    <row r="18" spans="1:21" ht="23.25" customHeight="1">
      <c r="A18" s="5" t="s">
        <v>103</v>
      </c>
      <c r="B18" s="5"/>
      <c r="C18" s="5"/>
      <c r="D18" s="5"/>
      <c r="E18" s="10" t="s">
        <v>406</v>
      </c>
      <c r="F18" s="5">
        <f>SUM(F19)</f>
        <v>105220</v>
      </c>
      <c r="G18" s="5">
        <f>SUM(G19)</f>
        <v>105220</v>
      </c>
      <c r="H18" s="5">
        <f aca="true" t="shared" si="9" ref="H18:U18">SUM(H19)</f>
        <v>0</v>
      </c>
      <c r="I18" s="5">
        <f t="shared" si="9"/>
        <v>0</v>
      </c>
      <c r="J18" s="5">
        <f t="shared" si="9"/>
        <v>0</v>
      </c>
      <c r="K18" s="5">
        <f t="shared" si="9"/>
        <v>0</v>
      </c>
      <c r="L18" s="5">
        <f t="shared" si="9"/>
        <v>0</v>
      </c>
      <c r="M18" s="5">
        <f t="shared" si="9"/>
        <v>0</v>
      </c>
      <c r="N18" s="5">
        <f t="shared" si="9"/>
        <v>0</v>
      </c>
      <c r="O18" s="5">
        <f t="shared" si="9"/>
        <v>0</v>
      </c>
      <c r="P18" s="5">
        <f t="shared" si="9"/>
        <v>0</v>
      </c>
      <c r="Q18" s="5">
        <f t="shared" si="9"/>
        <v>0</v>
      </c>
      <c r="R18" s="5">
        <f t="shared" si="9"/>
        <v>0</v>
      </c>
      <c r="S18" s="5">
        <f t="shared" si="9"/>
        <v>0</v>
      </c>
      <c r="T18" s="5">
        <f t="shared" si="9"/>
        <v>0</v>
      </c>
      <c r="U18" s="5">
        <f t="shared" si="9"/>
        <v>0</v>
      </c>
    </row>
    <row r="19" spans="1:21" ht="32.25" customHeight="1">
      <c r="A19" s="5" t="s">
        <v>185</v>
      </c>
      <c r="B19" s="5" t="s">
        <v>171</v>
      </c>
      <c r="C19" s="5" t="s">
        <v>167</v>
      </c>
      <c r="D19" s="5" t="s">
        <v>159</v>
      </c>
      <c r="E19" s="10" t="s">
        <v>259</v>
      </c>
      <c r="F19" s="12">
        <v>105220</v>
      </c>
      <c r="G19" s="12">
        <v>105220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/>
    </row>
    <row r="20" spans="1:21" ht="18" customHeight="1">
      <c r="A20" s="5" t="s">
        <v>104</v>
      </c>
      <c r="B20" s="5"/>
      <c r="C20" s="5"/>
      <c r="D20" s="5"/>
      <c r="E20" s="10" t="s">
        <v>363</v>
      </c>
      <c r="F20" s="5">
        <f aca="true" t="shared" si="10" ref="F20:U20">SUM(F21)</f>
        <v>93465</v>
      </c>
      <c r="G20" s="5">
        <f t="shared" si="10"/>
        <v>93465</v>
      </c>
      <c r="H20" s="5">
        <f t="shared" si="10"/>
        <v>0</v>
      </c>
      <c r="I20" s="5">
        <f t="shared" si="10"/>
        <v>0</v>
      </c>
      <c r="J20" s="5">
        <f t="shared" si="10"/>
        <v>0</v>
      </c>
      <c r="K20" s="5">
        <f t="shared" si="10"/>
        <v>0</v>
      </c>
      <c r="L20" s="5">
        <f t="shared" si="10"/>
        <v>0</v>
      </c>
      <c r="M20" s="5">
        <f t="shared" si="10"/>
        <v>0</v>
      </c>
      <c r="N20" s="5">
        <f t="shared" si="10"/>
        <v>0</v>
      </c>
      <c r="O20" s="5">
        <f t="shared" si="10"/>
        <v>0</v>
      </c>
      <c r="P20" s="5">
        <f t="shared" si="10"/>
        <v>0</v>
      </c>
      <c r="Q20" s="5">
        <f t="shared" si="10"/>
        <v>0</v>
      </c>
      <c r="R20" s="5">
        <f t="shared" si="10"/>
        <v>0</v>
      </c>
      <c r="S20" s="5">
        <f t="shared" si="10"/>
        <v>0</v>
      </c>
      <c r="T20" s="5">
        <f t="shared" si="10"/>
        <v>0</v>
      </c>
      <c r="U20" s="5">
        <f t="shared" si="10"/>
        <v>0</v>
      </c>
    </row>
    <row r="21" spans="1:21" ht="18" customHeight="1">
      <c r="A21" s="5" t="s">
        <v>186</v>
      </c>
      <c r="B21" s="5" t="s">
        <v>171</v>
      </c>
      <c r="C21" s="5" t="s">
        <v>167</v>
      </c>
      <c r="D21" s="5" t="s">
        <v>159</v>
      </c>
      <c r="E21" s="10" t="s">
        <v>259</v>
      </c>
      <c r="F21" s="12">
        <v>93465</v>
      </c>
      <c r="G21" s="12">
        <v>93465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/>
    </row>
    <row r="22" spans="1:21" ht="18" customHeight="1">
      <c r="A22" s="5" t="s">
        <v>105</v>
      </c>
      <c r="B22" s="5"/>
      <c r="C22" s="5"/>
      <c r="D22" s="5"/>
      <c r="E22" s="10" t="s">
        <v>364</v>
      </c>
      <c r="F22" s="5">
        <f aca="true" t="shared" si="11" ref="F22:U22">SUM(F23)</f>
        <v>89520</v>
      </c>
      <c r="G22" s="5">
        <f t="shared" si="11"/>
        <v>89520</v>
      </c>
      <c r="H22" s="5">
        <f t="shared" si="11"/>
        <v>0</v>
      </c>
      <c r="I22" s="5">
        <f t="shared" si="11"/>
        <v>0</v>
      </c>
      <c r="J22" s="5">
        <f t="shared" si="11"/>
        <v>0</v>
      </c>
      <c r="K22" s="5">
        <f t="shared" si="11"/>
        <v>0</v>
      </c>
      <c r="L22" s="5">
        <f t="shared" si="11"/>
        <v>0</v>
      </c>
      <c r="M22" s="5">
        <f t="shared" si="11"/>
        <v>0</v>
      </c>
      <c r="N22" s="5">
        <f t="shared" si="11"/>
        <v>0</v>
      </c>
      <c r="O22" s="5">
        <f t="shared" si="11"/>
        <v>0</v>
      </c>
      <c r="P22" s="5">
        <f t="shared" si="11"/>
        <v>0</v>
      </c>
      <c r="Q22" s="5">
        <f t="shared" si="11"/>
        <v>0</v>
      </c>
      <c r="R22" s="5">
        <f t="shared" si="11"/>
        <v>0</v>
      </c>
      <c r="S22" s="5">
        <f t="shared" si="11"/>
        <v>0</v>
      </c>
      <c r="T22" s="5">
        <f t="shared" si="11"/>
        <v>0</v>
      </c>
      <c r="U22" s="5">
        <f t="shared" si="11"/>
        <v>0</v>
      </c>
    </row>
    <row r="23" spans="1:21" ht="18" customHeight="1">
      <c r="A23" s="5" t="s">
        <v>187</v>
      </c>
      <c r="B23" s="5" t="s">
        <v>171</v>
      </c>
      <c r="C23" s="5" t="s">
        <v>167</v>
      </c>
      <c r="D23" s="5" t="s">
        <v>159</v>
      </c>
      <c r="E23" s="10" t="s">
        <v>259</v>
      </c>
      <c r="F23" s="12">
        <v>89520</v>
      </c>
      <c r="G23" s="12">
        <v>89520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/>
    </row>
    <row r="24" spans="1:21" ht="18" customHeight="1">
      <c r="A24" s="5" t="s">
        <v>106</v>
      </c>
      <c r="B24" s="5"/>
      <c r="C24" s="5"/>
      <c r="D24" s="5"/>
      <c r="E24" s="10" t="s">
        <v>365</v>
      </c>
      <c r="F24" s="5">
        <f aca="true" t="shared" si="12" ref="F24:U24">SUM(F25)</f>
        <v>82005</v>
      </c>
      <c r="G24" s="5">
        <f t="shared" si="12"/>
        <v>82005</v>
      </c>
      <c r="H24" s="5">
        <f t="shared" si="12"/>
        <v>0</v>
      </c>
      <c r="I24" s="5">
        <f t="shared" si="12"/>
        <v>0</v>
      </c>
      <c r="J24" s="5">
        <f t="shared" si="12"/>
        <v>0</v>
      </c>
      <c r="K24" s="5">
        <f t="shared" si="12"/>
        <v>0</v>
      </c>
      <c r="L24" s="5">
        <f t="shared" si="12"/>
        <v>0</v>
      </c>
      <c r="M24" s="5">
        <f t="shared" si="12"/>
        <v>0</v>
      </c>
      <c r="N24" s="5">
        <f t="shared" si="12"/>
        <v>0</v>
      </c>
      <c r="O24" s="5">
        <f t="shared" si="12"/>
        <v>0</v>
      </c>
      <c r="P24" s="5">
        <f t="shared" si="12"/>
        <v>0</v>
      </c>
      <c r="Q24" s="5">
        <f t="shared" si="12"/>
        <v>0</v>
      </c>
      <c r="R24" s="5">
        <f t="shared" si="12"/>
        <v>0</v>
      </c>
      <c r="S24" s="5">
        <f t="shared" si="12"/>
        <v>0</v>
      </c>
      <c r="T24" s="5">
        <f t="shared" si="12"/>
        <v>0</v>
      </c>
      <c r="U24" s="5">
        <f t="shared" si="12"/>
        <v>0</v>
      </c>
    </row>
    <row r="25" spans="1:21" ht="18" customHeight="1">
      <c r="A25" s="5" t="s">
        <v>188</v>
      </c>
      <c r="B25" s="5" t="s">
        <v>171</v>
      </c>
      <c r="C25" s="5" t="s">
        <v>167</v>
      </c>
      <c r="D25" s="5" t="s">
        <v>159</v>
      </c>
      <c r="E25" s="10" t="s">
        <v>259</v>
      </c>
      <c r="F25" s="12">
        <v>82005</v>
      </c>
      <c r="G25" s="12">
        <v>82005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/>
    </row>
    <row r="26" spans="1:21" ht="18" customHeight="1">
      <c r="A26" s="5" t="s">
        <v>107</v>
      </c>
      <c r="B26" s="5"/>
      <c r="C26" s="5"/>
      <c r="D26" s="5"/>
      <c r="E26" s="10" t="s">
        <v>366</v>
      </c>
      <c r="F26" s="5">
        <f aca="true" t="shared" si="13" ref="F26:U26">SUM(F27)</f>
        <v>96835</v>
      </c>
      <c r="G26" s="5">
        <f t="shared" si="13"/>
        <v>96835</v>
      </c>
      <c r="H26" s="5">
        <f t="shared" si="13"/>
        <v>0</v>
      </c>
      <c r="I26" s="5">
        <f t="shared" si="13"/>
        <v>0</v>
      </c>
      <c r="J26" s="5">
        <f t="shared" si="13"/>
        <v>0</v>
      </c>
      <c r="K26" s="5">
        <f t="shared" si="13"/>
        <v>0</v>
      </c>
      <c r="L26" s="5">
        <f t="shared" si="13"/>
        <v>0</v>
      </c>
      <c r="M26" s="5">
        <f t="shared" si="13"/>
        <v>0</v>
      </c>
      <c r="N26" s="5">
        <f t="shared" si="13"/>
        <v>0</v>
      </c>
      <c r="O26" s="5">
        <f t="shared" si="13"/>
        <v>0</v>
      </c>
      <c r="P26" s="5">
        <f t="shared" si="13"/>
        <v>0</v>
      </c>
      <c r="Q26" s="5">
        <f t="shared" si="13"/>
        <v>0</v>
      </c>
      <c r="R26" s="5">
        <f t="shared" si="13"/>
        <v>0</v>
      </c>
      <c r="S26" s="5">
        <f t="shared" si="13"/>
        <v>0</v>
      </c>
      <c r="T26" s="5">
        <f t="shared" si="13"/>
        <v>0</v>
      </c>
      <c r="U26" s="5">
        <f t="shared" si="13"/>
        <v>0</v>
      </c>
    </row>
    <row r="27" spans="1:21" ht="18" customHeight="1">
      <c r="A27" s="5" t="s">
        <v>189</v>
      </c>
      <c r="B27" s="5" t="s">
        <v>171</v>
      </c>
      <c r="C27" s="5" t="s">
        <v>167</v>
      </c>
      <c r="D27" s="5" t="s">
        <v>159</v>
      </c>
      <c r="E27" s="10" t="s">
        <v>259</v>
      </c>
      <c r="F27" s="12">
        <v>96835</v>
      </c>
      <c r="G27" s="12">
        <v>96835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/>
    </row>
    <row r="28" spans="1:21" ht="18" customHeight="1">
      <c r="A28" s="5" t="s">
        <v>108</v>
      </c>
      <c r="B28" s="5"/>
      <c r="C28" s="5"/>
      <c r="D28" s="5"/>
      <c r="E28" s="10" t="s">
        <v>367</v>
      </c>
      <c r="F28" s="5">
        <f aca="true" t="shared" si="14" ref="F28:U28">SUM(F29)</f>
        <v>100630</v>
      </c>
      <c r="G28" s="5">
        <f t="shared" si="14"/>
        <v>100630</v>
      </c>
      <c r="H28" s="5">
        <f t="shared" si="14"/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 t="shared" si="14"/>
        <v>0</v>
      </c>
      <c r="N28" s="5">
        <f t="shared" si="14"/>
        <v>0</v>
      </c>
      <c r="O28" s="5">
        <f t="shared" si="14"/>
        <v>0</v>
      </c>
      <c r="P28" s="5">
        <f t="shared" si="14"/>
        <v>0</v>
      </c>
      <c r="Q28" s="5">
        <f t="shared" si="14"/>
        <v>0</v>
      </c>
      <c r="R28" s="5">
        <f t="shared" si="14"/>
        <v>0</v>
      </c>
      <c r="S28" s="5">
        <f t="shared" si="14"/>
        <v>0</v>
      </c>
      <c r="T28" s="5">
        <f t="shared" si="14"/>
        <v>0</v>
      </c>
      <c r="U28" s="5">
        <f t="shared" si="14"/>
        <v>0</v>
      </c>
    </row>
    <row r="29" spans="1:21" ht="18" customHeight="1">
      <c r="A29" s="5" t="s">
        <v>190</v>
      </c>
      <c r="B29" s="5" t="s">
        <v>171</v>
      </c>
      <c r="C29" s="5" t="s">
        <v>167</v>
      </c>
      <c r="D29" s="5" t="s">
        <v>159</v>
      </c>
      <c r="E29" s="10" t="s">
        <v>259</v>
      </c>
      <c r="F29" s="12">
        <v>100630</v>
      </c>
      <c r="G29" s="12">
        <v>100630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/>
    </row>
    <row r="30" spans="1:21" ht="18" customHeight="1">
      <c r="A30" s="5" t="s">
        <v>109</v>
      </c>
      <c r="B30" s="5"/>
      <c r="C30" s="5"/>
      <c r="D30" s="5"/>
      <c r="E30" s="10" t="s">
        <v>368</v>
      </c>
      <c r="F30" s="5">
        <f aca="true" t="shared" si="15" ref="F30:U30">SUM(F31)</f>
        <v>116795</v>
      </c>
      <c r="G30" s="5">
        <f t="shared" si="15"/>
        <v>116795</v>
      </c>
      <c r="H30" s="5">
        <f t="shared" si="15"/>
        <v>0</v>
      </c>
      <c r="I30" s="5">
        <f t="shared" si="15"/>
        <v>0</v>
      </c>
      <c r="J30" s="5">
        <f t="shared" si="15"/>
        <v>0</v>
      </c>
      <c r="K30" s="5">
        <f t="shared" si="15"/>
        <v>0</v>
      </c>
      <c r="L30" s="5">
        <f t="shared" si="15"/>
        <v>0</v>
      </c>
      <c r="M30" s="5">
        <f t="shared" si="15"/>
        <v>0</v>
      </c>
      <c r="N30" s="5">
        <f t="shared" si="15"/>
        <v>0</v>
      </c>
      <c r="O30" s="5">
        <f t="shared" si="15"/>
        <v>0</v>
      </c>
      <c r="P30" s="5">
        <f t="shared" si="15"/>
        <v>0</v>
      </c>
      <c r="Q30" s="5">
        <f t="shared" si="15"/>
        <v>0</v>
      </c>
      <c r="R30" s="5">
        <f t="shared" si="15"/>
        <v>0</v>
      </c>
      <c r="S30" s="5">
        <f t="shared" si="15"/>
        <v>0</v>
      </c>
      <c r="T30" s="5">
        <f t="shared" si="15"/>
        <v>0</v>
      </c>
      <c r="U30" s="5">
        <f t="shared" si="15"/>
        <v>0</v>
      </c>
    </row>
    <row r="31" spans="1:21" ht="18" customHeight="1">
      <c r="A31" s="5" t="s">
        <v>191</v>
      </c>
      <c r="B31" s="5" t="s">
        <v>171</v>
      </c>
      <c r="C31" s="5" t="s">
        <v>167</v>
      </c>
      <c r="D31" s="5" t="s">
        <v>159</v>
      </c>
      <c r="E31" s="10" t="s">
        <v>259</v>
      </c>
      <c r="F31" s="12">
        <v>116795</v>
      </c>
      <c r="G31" s="12">
        <v>116795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/>
    </row>
    <row r="32" spans="1:21" ht="18" customHeight="1">
      <c r="A32" s="5" t="s">
        <v>110</v>
      </c>
      <c r="B32" s="5"/>
      <c r="C32" s="5"/>
      <c r="D32" s="5"/>
      <c r="E32" s="10" t="s">
        <v>369</v>
      </c>
      <c r="F32" s="5">
        <f aca="true" t="shared" si="16" ref="F32:U32">SUM(F33)</f>
        <v>101985</v>
      </c>
      <c r="G32" s="5">
        <f t="shared" si="16"/>
        <v>101985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">
        <f t="shared" si="16"/>
        <v>0</v>
      </c>
      <c r="N32" s="5">
        <f t="shared" si="16"/>
        <v>0</v>
      </c>
      <c r="O32" s="5">
        <f t="shared" si="16"/>
        <v>0</v>
      </c>
      <c r="P32" s="5">
        <f t="shared" si="16"/>
        <v>0</v>
      </c>
      <c r="Q32" s="5">
        <f t="shared" si="16"/>
        <v>0</v>
      </c>
      <c r="R32" s="5">
        <f t="shared" si="16"/>
        <v>0</v>
      </c>
      <c r="S32" s="5">
        <f t="shared" si="16"/>
        <v>0</v>
      </c>
      <c r="T32" s="5">
        <f t="shared" si="16"/>
        <v>0</v>
      </c>
      <c r="U32" s="5">
        <f t="shared" si="16"/>
        <v>0</v>
      </c>
    </row>
    <row r="33" spans="1:21" ht="18" customHeight="1">
      <c r="A33" s="5" t="s">
        <v>192</v>
      </c>
      <c r="B33" s="5" t="s">
        <v>171</v>
      </c>
      <c r="C33" s="5" t="s">
        <v>167</v>
      </c>
      <c r="D33" s="5" t="s">
        <v>159</v>
      </c>
      <c r="E33" s="10" t="s">
        <v>259</v>
      </c>
      <c r="F33" s="12">
        <v>101985</v>
      </c>
      <c r="G33" s="12">
        <v>101985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/>
    </row>
    <row r="34" spans="1:21" ht="18" customHeight="1">
      <c r="A34" s="5" t="s">
        <v>111</v>
      </c>
      <c r="B34" s="5"/>
      <c r="C34" s="5"/>
      <c r="D34" s="5"/>
      <c r="E34" s="10" t="s">
        <v>407</v>
      </c>
      <c r="F34" s="5">
        <f aca="true" t="shared" si="17" ref="F34:U34">SUM(F35)</f>
        <v>85445</v>
      </c>
      <c r="G34" s="5">
        <f t="shared" si="17"/>
        <v>85445</v>
      </c>
      <c r="H34" s="5">
        <f t="shared" si="17"/>
        <v>0</v>
      </c>
      <c r="I34" s="5">
        <f t="shared" si="17"/>
        <v>0</v>
      </c>
      <c r="J34" s="5">
        <f t="shared" si="17"/>
        <v>0</v>
      </c>
      <c r="K34" s="5">
        <f t="shared" si="17"/>
        <v>0</v>
      </c>
      <c r="L34" s="5">
        <f t="shared" si="17"/>
        <v>0</v>
      </c>
      <c r="M34" s="5">
        <f t="shared" si="17"/>
        <v>0</v>
      </c>
      <c r="N34" s="5">
        <f t="shared" si="17"/>
        <v>0</v>
      </c>
      <c r="O34" s="5">
        <f t="shared" si="17"/>
        <v>0</v>
      </c>
      <c r="P34" s="5">
        <f t="shared" si="17"/>
        <v>0</v>
      </c>
      <c r="Q34" s="5">
        <f t="shared" si="17"/>
        <v>0</v>
      </c>
      <c r="R34" s="5">
        <f t="shared" si="17"/>
        <v>0</v>
      </c>
      <c r="S34" s="5">
        <f t="shared" si="17"/>
        <v>0</v>
      </c>
      <c r="T34" s="5">
        <f t="shared" si="17"/>
        <v>0</v>
      </c>
      <c r="U34" s="5">
        <f t="shared" si="17"/>
        <v>0</v>
      </c>
    </row>
    <row r="35" spans="1:21" ht="18" customHeight="1">
      <c r="A35" s="5" t="s">
        <v>193</v>
      </c>
      <c r="B35" s="5" t="s">
        <v>171</v>
      </c>
      <c r="C35" s="5" t="s">
        <v>167</v>
      </c>
      <c r="D35" s="5" t="s">
        <v>159</v>
      </c>
      <c r="E35" s="10" t="s">
        <v>259</v>
      </c>
      <c r="F35" s="12">
        <v>85445</v>
      </c>
      <c r="G35" s="12">
        <v>85445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/>
    </row>
    <row r="36" spans="1:21" ht="18" customHeight="1">
      <c r="A36" s="5" t="s">
        <v>112</v>
      </c>
      <c r="B36" s="5"/>
      <c r="C36" s="5"/>
      <c r="D36" s="5"/>
      <c r="E36" s="10" t="s">
        <v>370</v>
      </c>
      <c r="F36" s="5">
        <f aca="true" t="shared" si="18" ref="F36:U36">SUM(F37)</f>
        <v>120090</v>
      </c>
      <c r="G36" s="5">
        <f t="shared" si="18"/>
        <v>120090</v>
      </c>
      <c r="H36" s="5">
        <f t="shared" si="18"/>
        <v>0</v>
      </c>
      <c r="I36" s="5">
        <f t="shared" si="18"/>
        <v>0</v>
      </c>
      <c r="J36" s="5">
        <f t="shared" si="18"/>
        <v>0</v>
      </c>
      <c r="K36" s="5">
        <f t="shared" si="18"/>
        <v>0</v>
      </c>
      <c r="L36" s="5">
        <f t="shared" si="18"/>
        <v>0</v>
      </c>
      <c r="M36" s="5">
        <f t="shared" si="18"/>
        <v>0</v>
      </c>
      <c r="N36" s="5">
        <f t="shared" si="18"/>
        <v>0</v>
      </c>
      <c r="O36" s="5">
        <f t="shared" si="18"/>
        <v>0</v>
      </c>
      <c r="P36" s="5">
        <f t="shared" si="18"/>
        <v>0</v>
      </c>
      <c r="Q36" s="5">
        <f t="shared" si="18"/>
        <v>0</v>
      </c>
      <c r="R36" s="5">
        <f t="shared" si="18"/>
        <v>0</v>
      </c>
      <c r="S36" s="5">
        <f t="shared" si="18"/>
        <v>0</v>
      </c>
      <c r="T36" s="5">
        <f t="shared" si="18"/>
        <v>0</v>
      </c>
      <c r="U36" s="5">
        <f t="shared" si="18"/>
        <v>0</v>
      </c>
    </row>
    <row r="37" spans="1:21" ht="18" customHeight="1">
      <c r="A37" s="5" t="s">
        <v>194</v>
      </c>
      <c r="B37" s="5" t="s">
        <v>171</v>
      </c>
      <c r="C37" s="5" t="s">
        <v>167</v>
      </c>
      <c r="D37" s="5" t="s">
        <v>159</v>
      </c>
      <c r="E37" s="10" t="s">
        <v>259</v>
      </c>
      <c r="F37" s="12">
        <v>120090</v>
      </c>
      <c r="G37" s="12">
        <v>120090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/>
    </row>
    <row r="38" spans="1:21" ht="18" customHeight="1">
      <c r="A38" s="5" t="s">
        <v>113</v>
      </c>
      <c r="B38" s="5"/>
      <c r="C38" s="5"/>
      <c r="D38" s="5"/>
      <c r="E38" s="10" t="s">
        <v>371</v>
      </c>
      <c r="F38" s="5">
        <f aca="true" t="shared" si="19" ref="F38:U38">SUM(F39)</f>
        <v>82800</v>
      </c>
      <c r="G38" s="5">
        <f t="shared" si="19"/>
        <v>82800</v>
      </c>
      <c r="H38" s="5">
        <f t="shared" si="19"/>
        <v>0</v>
      </c>
      <c r="I38" s="5">
        <f t="shared" si="19"/>
        <v>0</v>
      </c>
      <c r="J38" s="5">
        <f t="shared" si="19"/>
        <v>0</v>
      </c>
      <c r="K38" s="5">
        <f t="shared" si="19"/>
        <v>0</v>
      </c>
      <c r="L38" s="5">
        <f t="shared" si="19"/>
        <v>0</v>
      </c>
      <c r="M38" s="5">
        <f t="shared" si="19"/>
        <v>0</v>
      </c>
      <c r="N38" s="5">
        <f t="shared" si="19"/>
        <v>0</v>
      </c>
      <c r="O38" s="5">
        <f t="shared" si="19"/>
        <v>0</v>
      </c>
      <c r="P38" s="5">
        <f t="shared" si="19"/>
        <v>0</v>
      </c>
      <c r="Q38" s="5">
        <f t="shared" si="19"/>
        <v>0</v>
      </c>
      <c r="R38" s="5">
        <f t="shared" si="19"/>
        <v>0</v>
      </c>
      <c r="S38" s="5">
        <f t="shared" si="19"/>
        <v>0</v>
      </c>
      <c r="T38" s="5">
        <f t="shared" si="19"/>
        <v>0</v>
      </c>
      <c r="U38" s="5">
        <f t="shared" si="19"/>
        <v>0</v>
      </c>
    </row>
    <row r="39" spans="1:21" ht="18" customHeight="1">
      <c r="A39" s="5" t="s">
        <v>195</v>
      </c>
      <c r="B39" s="5" t="s">
        <v>171</v>
      </c>
      <c r="C39" s="5" t="s">
        <v>167</v>
      </c>
      <c r="D39" s="5" t="s">
        <v>159</v>
      </c>
      <c r="E39" s="10" t="s">
        <v>259</v>
      </c>
      <c r="F39" s="12">
        <v>82800</v>
      </c>
      <c r="G39" s="12">
        <v>82800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/>
    </row>
    <row r="40" spans="1:21" ht="18" customHeight="1">
      <c r="A40" s="5" t="s">
        <v>114</v>
      </c>
      <c r="B40" s="5"/>
      <c r="C40" s="5"/>
      <c r="D40" s="5"/>
      <c r="E40" s="10" t="s">
        <v>372</v>
      </c>
      <c r="F40" s="5">
        <f aca="true" t="shared" si="20" ref="F40:U40">SUM(F41)</f>
        <v>88345</v>
      </c>
      <c r="G40" s="5">
        <f t="shared" si="20"/>
        <v>88345</v>
      </c>
      <c r="H40" s="5">
        <f t="shared" si="20"/>
        <v>0</v>
      </c>
      <c r="I40" s="5">
        <f t="shared" si="20"/>
        <v>0</v>
      </c>
      <c r="J40" s="5">
        <f t="shared" si="20"/>
        <v>0</v>
      </c>
      <c r="K40" s="5">
        <f t="shared" si="20"/>
        <v>0</v>
      </c>
      <c r="L40" s="5">
        <f t="shared" si="20"/>
        <v>0</v>
      </c>
      <c r="M40" s="5">
        <f t="shared" si="20"/>
        <v>0</v>
      </c>
      <c r="N40" s="5">
        <f t="shared" si="20"/>
        <v>0</v>
      </c>
      <c r="O40" s="5">
        <f t="shared" si="20"/>
        <v>0</v>
      </c>
      <c r="P40" s="5">
        <f t="shared" si="20"/>
        <v>0</v>
      </c>
      <c r="Q40" s="5">
        <f t="shared" si="20"/>
        <v>0</v>
      </c>
      <c r="R40" s="5">
        <f t="shared" si="20"/>
        <v>0</v>
      </c>
      <c r="S40" s="5">
        <f t="shared" si="20"/>
        <v>0</v>
      </c>
      <c r="T40" s="5">
        <f t="shared" si="20"/>
        <v>0</v>
      </c>
      <c r="U40" s="5">
        <f t="shared" si="20"/>
        <v>0</v>
      </c>
    </row>
    <row r="41" spans="1:21" ht="18" customHeight="1">
      <c r="A41" s="5" t="s">
        <v>196</v>
      </c>
      <c r="B41" s="5" t="s">
        <v>171</v>
      </c>
      <c r="C41" s="5" t="s">
        <v>167</v>
      </c>
      <c r="D41" s="5" t="s">
        <v>159</v>
      </c>
      <c r="E41" s="10" t="s">
        <v>259</v>
      </c>
      <c r="F41" s="12">
        <v>88345</v>
      </c>
      <c r="G41" s="12">
        <v>88345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/>
    </row>
    <row r="42" spans="1:21" ht="18" customHeight="1">
      <c r="A42" s="5" t="s">
        <v>115</v>
      </c>
      <c r="B42" s="5"/>
      <c r="C42" s="5"/>
      <c r="D42" s="5"/>
      <c r="E42" s="10" t="s">
        <v>373</v>
      </c>
      <c r="F42" s="5">
        <f aca="true" t="shared" si="21" ref="F42:U42">SUM(F43)</f>
        <v>82650</v>
      </c>
      <c r="G42" s="5">
        <f t="shared" si="21"/>
        <v>82650</v>
      </c>
      <c r="H42" s="5">
        <f t="shared" si="21"/>
        <v>0</v>
      </c>
      <c r="I42" s="5">
        <f t="shared" si="21"/>
        <v>0</v>
      </c>
      <c r="J42" s="5">
        <f t="shared" si="21"/>
        <v>0</v>
      </c>
      <c r="K42" s="5">
        <f t="shared" si="21"/>
        <v>0</v>
      </c>
      <c r="L42" s="5">
        <f t="shared" si="21"/>
        <v>0</v>
      </c>
      <c r="M42" s="5">
        <f t="shared" si="21"/>
        <v>0</v>
      </c>
      <c r="N42" s="5">
        <f t="shared" si="21"/>
        <v>0</v>
      </c>
      <c r="O42" s="5">
        <f t="shared" si="21"/>
        <v>0</v>
      </c>
      <c r="P42" s="5">
        <f t="shared" si="21"/>
        <v>0</v>
      </c>
      <c r="Q42" s="5">
        <f t="shared" si="21"/>
        <v>0</v>
      </c>
      <c r="R42" s="5">
        <f t="shared" si="21"/>
        <v>0</v>
      </c>
      <c r="S42" s="5">
        <f t="shared" si="21"/>
        <v>0</v>
      </c>
      <c r="T42" s="5">
        <f t="shared" si="21"/>
        <v>0</v>
      </c>
      <c r="U42" s="5">
        <f t="shared" si="21"/>
        <v>0</v>
      </c>
    </row>
    <row r="43" spans="1:21" ht="18" customHeight="1">
      <c r="A43" s="5" t="s">
        <v>197</v>
      </c>
      <c r="B43" s="5" t="s">
        <v>171</v>
      </c>
      <c r="C43" s="5" t="s">
        <v>167</v>
      </c>
      <c r="D43" s="5" t="s">
        <v>159</v>
      </c>
      <c r="E43" s="10" t="s">
        <v>259</v>
      </c>
      <c r="F43" s="12">
        <v>82650</v>
      </c>
      <c r="G43" s="12">
        <v>82650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/>
    </row>
    <row r="44" spans="1:21" ht="18" customHeight="1">
      <c r="A44" s="5" t="s">
        <v>116</v>
      </c>
      <c r="B44" s="5"/>
      <c r="C44" s="5"/>
      <c r="D44" s="5"/>
      <c r="E44" s="10" t="s">
        <v>374</v>
      </c>
      <c r="F44" s="5">
        <f aca="true" t="shared" si="22" ref="F44:U44">SUM(F45)</f>
        <v>85280</v>
      </c>
      <c r="G44" s="5">
        <f t="shared" si="22"/>
        <v>85280</v>
      </c>
      <c r="H44" s="5">
        <f t="shared" si="22"/>
        <v>0</v>
      </c>
      <c r="I44" s="5">
        <f t="shared" si="22"/>
        <v>0</v>
      </c>
      <c r="J44" s="5">
        <f t="shared" si="22"/>
        <v>0</v>
      </c>
      <c r="K44" s="5">
        <f t="shared" si="22"/>
        <v>0</v>
      </c>
      <c r="L44" s="5">
        <f t="shared" si="22"/>
        <v>0</v>
      </c>
      <c r="M44" s="5">
        <f t="shared" si="22"/>
        <v>0</v>
      </c>
      <c r="N44" s="5">
        <f t="shared" si="22"/>
        <v>0</v>
      </c>
      <c r="O44" s="5">
        <f t="shared" si="22"/>
        <v>0</v>
      </c>
      <c r="P44" s="5">
        <f t="shared" si="22"/>
        <v>0</v>
      </c>
      <c r="Q44" s="5">
        <f t="shared" si="22"/>
        <v>0</v>
      </c>
      <c r="R44" s="5">
        <f t="shared" si="22"/>
        <v>0</v>
      </c>
      <c r="S44" s="5">
        <f t="shared" si="22"/>
        <v>0</v>
      </c>
      <c r="T44" s="5">
        <f t="shared" si="22"/>
        <v>0</v>
      </c>
      <c r="U44" s="5">
        <f t="shared" si="22"/>
        <v>0</v>
      </c>
    </row>
    <row r="45" spans="1:21" ht="18" customHeight="1">
      <c r="A45" s="5" t="s">
        <v>198</v>
      </c>
      <c r="B45" s="5" t="s">
        <v>171</v>
      </c>
      <c r="C45" s="5" t="s">
        <v>167</v>
      </c>
      <c r="D45" s="5" t="s">
        <v>159</v>
      </c>
      <c r="E45" s="10" t="s">
        <v>259</v>
      </c>
      <c r="F45" s="12">
        <v>85280</v>
      </c>
      <c r="G45" s="12">
        <v>85280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/>
    </row>
    <row r="46" spans="1:21" ht="18" customHeight="1">
      <c r="A46" s="5" t="s">
        <v>117</v>
      </c>
      <c r="B46" s="5"/>
      <c r="C46" s="5"/>
      <c r="D46" s="5"/>
      <c r="E46" s="10" t="s">
        <v>375</v>
      </c>
      <c r="F46" s="5">
        <f aca="true" t="shared" si="23" ref="F46:U46">SUM(F47)</f>
        <v>83900</v>
      </c>
      <c r="G46" s="5">
        <f t="shared" si="23"/>
        <v>83900</v>
      </c>
      <c r="H46" s="5">
        <f t="shared" si="23"/>
        <v>0</v>
      </c>
      <c r="I46" s="5">
        <f t="shared" si="23"/>
        <v>0</v>
      </c>
      <c r="J46" s="5">
        <f t="shared" si="23"/>
        <v>0</v>
      </c>
      <c r="K46" s="5">
        <f t="shared" si="23"/>
        <v>0</v>
      </c>
      <c r="L46" s="5">
        <f t="shared" si="23"/>
        <v>0</v>
      </c>
      <c r="M46" s="5">
        <f t="shared" si="23"/>
        <v>0</v>
      </c>
      <c r="N46" s="5">
        <f t="shared" si="23"/>
        <v>0</v>
      </c>
      <c r="O46" s="5">
        <f t="shared" si="23"/>
        <v>0</v>
      </c>
      <c r="P46" s="5">
        <f t="shared" si="23"/>
        <v>0</v>
      </c>
      <c r="Q46" s="5">
        <f t="shared" si="23"/>
        <v>0</v>
      </c>
      <c r="R46" s="5">
        <f t="shared" si="23"/>
        <v>0</v>
      </c>
      <c r="S46" s="5">
        <f t="shared" si="23"/>
        <v>0</v>
      </c>
      <c r="T46" s="5">
        <f t="shared" si="23"/>
        <v>0</v>
      </c>
      <c r="U46" s="5">
        <f t="shared" si="23"/>
        <v>0</v>
      </c>
    </row>
    <row r="47" spans="1:21" ht="18" customHeight="1">
      <c r="A47" s="5" t="s">
        <v>199</v>
      </c>
      <c r="B47" s="5" t="s">
        <v>171</v>
      </c>
      <c r="C47" s="5" t="s">
        <v>167</v>
      </c>
      <c r="D47" s="5" t="s">
        <v>159</v>
      </c>
      <c r="E47" s="10" t="s">
        <v>259</v>
      </c>
      <c r="F47" s="12">
        <v>83900</v>
      </c>
      <c r="G47" s="12">
        <v>83900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/>
    </row>
    <row r="48" spans="1:21" ht="18" customHeight="1">
      <c r="A48" s="5" t="s">
        <v>118</v>
      </c>
      <c r="B48" s="5"/>
      <c r="C48" s="5"/>
      <c r="D48" s="5"/>
      <c r="E48" s="10" t="s">
        <v>376</v>
      </c>
      <c r="F48" s="5">
        <f aca="true" t="shared" si="24" ref="F48:U48">SUM(F49)</f>
        <v>84665</v>
      </c>
      <c r="G48" s="5">
        <f t="shared" si="24"/>
        <v>84665</v>
      </c>
      <c r="H48" s="5">
        <f t="shared" si="24"/>
        <v>0</v>
      </c>
      <c r="I48" s="5">
        <f t="shared" si="24"/>
        <v>0</v>
      </c>
      <c r="J48" s="5">
        <f t="shared" si="24"/>
        <v>0</v>
      </c>
      <c r="K48" s="5">
        <f t="shared" si="24"/>
        <v>0</v>
      </c>
      <c r="L48" s="5">
        <f t="shared" si="24"/>
        <v>0</v>
      </c>
      <c r="M48" s="5">
        <f t="shared" si="24"/>
        <v>0</v>
      </c>
      <c r="N48" s="5">
        <f t="shared" si="24"/>
        <v>0</v>
      </c>
      <c r="O48" s="5">
        <f t="shared" si="24"/>
        <v>0</v>
      </c>
      <c r="P48" s="5">
        <f t="shared" si="24"/>
        <v>0</v>
      </c>
      <c r="Q48" s="5">
        <f t="shared" si="24"/>
        <v>0</v>
      </c>
      <c r="R48" s="5">
        <f t="shared" si="24"/>
        <v>0</v>
      </c>
      <c r="S48" s="5">
        <f t="shared" si="24"/>
        <v>0</v>
      </c>
      <c r="T48" s="5">
        <f t="shared" si="24"/>
        <v>0</v>
      </c>
      <c r="U48" s="5">
        <f t="shared" si="24"/>
        <v>0</v>
      </c>
    </row>
    <row r="49" spans="1:21" ht="18" customHeight="1">
      <c r="A49" s="5" t="s">
        <v>200</v>
      </c>
      <c r="B49" s="5" t="s">
        <v>171</v>
      </c>
      <c r="C49" s="5" t="s">
        <v>167</v>
      </c>
      <c r="D49" s="5" t="s">
        <v>159</v>
      </c>
      <c r="E49" s="10" t="s">
        <v>259</v>
      </c>
      <c r="F49" s="12">
        <v>84665</v>
      </c>
      <c r="G49" s="12">
        <v>84665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/>
    </row>
    <row r="50" spans="1:21" ht="18" customHeight="1">
      <c r="A50" s="5" t="s">
        <v>119</v>
      </c>
      <c r="B50" s="5"/>
      <c r="C50" s="5"/>
      <c r="D50" s="5"/>
      <c r="E50" s="10" t="s">
        <v>377</v>
      </c>
      <c r="F50" s="5">
        <f aca="true" t="shared" si="25" ref="F50:U50">SUM(F51)</f>
        <v>90725</v>
      </c>
      <c r="G50" s="5">
        <v>90725</v>
      </c>
      <c r="H50" s="5">
        <f t="shared" si="25"/>
        <v>0</v>
      </c>
      <c r="I50" s="5">
        <f t="shared" si="25"/>
        <v>0</v>
      </c>
      <c r="J50" s="5">
        <f t="shared" si="25"/>
        <v>0</v>
      </c>
      <c r="K50" s="5">
        <f t="shared" si="25"/>
        <v>0</v>
      </c>
      <c r="L50" s="5">
        <f t="shared" si="25"/>
        <v>0</v>
      </c>
      <c r="M50" s="5">
        <f t="shared" si="25"/>
        <v>0</v>
      </c>
      <c r="N50" s="5">
        <f t="shared" si="25"/>
        <v>0</v>
      </c>
      <c r="O50" s="5">
        <f t="shared" si="25"/>
        <v>0</v>
      </c>
      <c r="P50" s="5">
        <f t="shared" si="25"/>
        <v>0</v>
      </c>
      <c r="Q50" s="5">
        <f t="shared" si="25"/>
        <v>0</v>
      </c>
      <c r="R50" s="5">
        <f t="shared" si="25"/>
        <v>0</v>
      </c>
      <c r="S50" s="5">
        <f t="shared" si="25"/>
        <v>0</v>
      </c>
      <c r="T50" s="5">
        <f t="shared" si="25"/>
        <v>0</v>
      </c>
      <c r="U50" s="5">
        <f t="shared" si="25"/>
        <v>0</v>
      </c>
    </row>
    <row r="51" spans="1:21" ht="18" customHeight="1">
      <c r="A51" s="5" t="s">
        <v>201</v>
      </c>
      <c r="B51" s="5" t="s">
        <v>171</v>
      </c>
      <c r="C51" s="5" t="s">
        <v>167</v>
      </c>
      <c r="D51" s="5" t="s">
        <v>159</v>
      </c>
      <c r="E51" s="10" t="s">
        <v>259</v>
      </c>
      <c r="F51" s="12">
        <v>90725</v>
      </c>
      <c r="G51" s="12">
        <v>90725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/>
    </row>
    <row r="52" spans="1:21" ht="18" customHeight="1">
      <c r="A52" s="5" t="s">
        <v>120</v>
      </c>
      <c r="B52" s="5"/>
      <c r="C52" s="5"/>
      <c r="D52" s="5"/>
      <c r="E52" s="10" t="s">
        <v>378</v>
      </c>
      <c r="F52" s="5">
        <f aca="true" t="shared" si="26" ref="F52:U52">SUM(F53)</f>
        <v>93115</v>
      </c>
      <c r="G52" s="5">
        <f t="shared" si="26"/>
        <v>93115</v>
      </c>
      <c r="H52" s="5">
        <f t="shared" si="26"/>
        <v>0</v>
      </c>
      <c r="I52" s="5">
        <f t="shared" si="26"/>
        <v>0</v>
      </c>
      <c r="J52" s="5">
        <f t="shared" si="26"/>
        <v>0</v>
      </c>
      <c r="K52" s="5">
        <f t="shared" si="26"/>
        <v>0</v>
      </c>
      <c r="L52" s="5">
        <f t="shared" si="26"/>
        <v>0</v>
      </c>
      <c r="M52" s="5">
        <f t="shared" si="26"/>
        <v>0</v>
      </c>
      <c r="N52" s="5">
        <f t="shared" si="26"/>
        <v>0</v>
      </c>
      <c r="O52" s="5">
        <f t="shared" si="26"/>
        <v>0</v>
      </c>
      <c r="P52" s="5">
        <f t="shared" si="26"/>
        <v>0</v>
      </c>
      <c r="Q52" s="5">
        <f t="shared" si="26"/>
        <v>0</v>
      </c>
      <c r="R52" s="5">
        <f t="shared" si="26"/>
        <v>0</v>
      </c>
      <c r="S52" s="5">
        <f t="shared" si="26"/>
        <v>0</v>
      </c>
      <c r="T52" s="5">
        <f t="shared" si="26"/>
        <v>0</v>
      </c>
      <c r="U52" s="5">
        <f t="shared" si="26"/>
        <v>0</v>
      </c>
    </row>
    <row r="53" spans="1:21" ht="18" customHeight="1">
      <c r="A53" s="5" t="s">
        <v>202</v>
      </c>
      <c r="B53" s="5" t="s">
        <v>171</v>
      </c>
      <c r="C53" s="5" t="s">
        <v>167</v>
      </c>
      <c r="D53" s="5" t="s">
        <v>159</v>
      </c>
      <c r="E53" s="10" t="s">
        <v>259</v>
      </c>
      <c r="F53" s="12">
        <v>93115</v>
      </c>
      <c r="G53" s="12">
        <v>93115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/>
    </row>
    <row r="54" spans="1:21" ht="18" customHeight="1">
      <c r="A54" s="5" t="s">
        <v>121</v>
      </c>
      <c r="B54" s="5"/>
      <c r="C54" s="5"/>
      <c r="D54" s="5"/>
      <c r="E54" s="10" t="s">
        <v>379</v>
      </c>
      <c r="F54" s="5">
        <f aca="true" t="shared" si="27" ref="F54:U54">SUM(F55)</f>
        <v>82890</v>
      </c>
      <c r="G54" s="5">
        <f t="shared" si="27"/>
        <v>82890</v>
      </c>
      <c r="H54" s="5">
        <f t="shared" si="27"/>
        <v>0</v>
      </c>
      <c r="I54" s="5">
        <f t="shared" si="27"/>
        <v>0</v>
      </c>
      <c r="J54" s="5">
        <f t="shared" si="27"/>
        <v>0</v>
      </c>
      <c r="K54" s="5">
        <f t="shared" si="27"/>
        <v>0</v>
      </c>
      <c r="L54" s="5">
        <f t="shared" si="27"/>
        <v>0</v>
      </c>
      <c r="M54" s="5">
        <f t="shared" si="27"/>
        <v>0</v>
      </c>
      <c r="N54" s="5">
        <f t="shared" si="27"/>
        <v>0</v>
      </c>
      <c r="O54" s="5">
        <f t="shared" si="27"/>
        <v>0</v>
      </c>
      <c r="P54" s="5">
        <f t="shared" si="27"/>
        <v>0</v>
      </c>
      <c r="Q54" s="5">
        <f t="shared" si="27"/>
        <v>0</v>
      </c>
      <c r="R54" s="5">
        <f t="shared" si="27"/>
        <v>0</v>
      </c>
      <c r="S54" s="5">
        <f t="shared" si="27"/>
        <v>0</v>
      </c>
      <c r="T54" s="5">
        <f t="shared" si="27"/>
        <v>0</v>
      </c>
      <c r="U54" s="5">
        <f t="shared" si="27"/>
        <v>0</v>
      </c>
    </row>
    <row r="55" spans="1:21" ht="18" customHeight="1">
      <c r="A55" s="5" t="s">
        <v>203</v>
      </c>
      <c r="B55" s="5" t="s">
        <v>171</v>
      </c>
      <c r="C55" s="5" t="s">
        <v>167</v>
      </c>
      <c r="D55" s="5" t="s">
        <v>159</v>
      </c>
      <c r="E55" s="10" t="s">
        <v>259</v>
      </c>
      <c r="F55" s="12">
        <v>82890</v>
      </c>
      <c r="G55" s="12">
        <v>82890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/>
    </row>
    <row r="56" spans="1:21" ht="18" customHeight="1">
      <c r="A56" s="5" t="s">
        <v>122</v>
      </c>
      <c r="B56" s="5"/>
      <c r="C56" s="5"/>
      <c r="D56" s="5"/>
      <c r="E56" s="10" t="s">
        <v>380</v>
      </c>
      <c r="F56" s="5">
        <f aca="true" t="shared" si="28" ref="F56:U56">SUM(F57)</f>
        <v>79655</v>
      </c>
      <c r="G56" s="5">
        <f t="shared" si="28"/>
        <v>79655</v>
      </c>
      <c r="H56" s="5">
        <f t="shared" si="28"/>
        <v>0</v>
      </c>
      <c r="I56" s="5">
        <f t="shared" si="28"/>
        <v>0</v>
      </c>
      <c r="J56" s="5">
        <f t="shared" si="28"/>
        <v>0</v>
      </c>
      <c r="K56" s="5">
        <f t="shared" si="28"/>
        <v>0</v>
      </c>
      <c r="L56" s="5">
        <f t="shared" si="28"/>
        <v>0</v>
      </c>
      <c r="M56" s="5">
        <f t="shared" si="28"/>
        <v>0</v>
      </c>
      <c r="N56" s="5">
        <f t="shared" si="28"/>
        <v>0</v>
      </c>
      <c r="O56" s="5">
        <f t="shared" si="28"/>
        <v>0</v>
      </c>
      <c r="P56" s="5">
        <f t="shared" si="28"/>
        <v>0</v>
      </c>
      <c r="Q56" s="5">
        <f t="shared" si="28"/>
        <v>0</v>
      </c>
      <c r="R56" s="5">
        <f t="shared" si="28"/>
        <v>0</v>
      </c>
      <c r="S56" s="5">
        <f t="shared" si="28"/>
        <v>0</v>
      </c>
      <c r="T56" s="5">
        <f t="shared" si="28"/>
        <v>0</v>
      </c>
      <c r="U56" s="5">
        <f t="shared" si="28"/>
        <v>0</v>
      </c>
    </row>
    <row r="57" spans="1:21" ht="18" customHeight="1">
      <c r="A57" s="5" t="s">
        <v>204</v>
      </c>
      <c r="B57" s="5" t="s">
        <v>171</v>
      </c>
      <c r="C57" s="5" t="s">
        <v>167</v>
      </c>
      <c r="D57" s="5" t="s">
        <v>159</v>
      </c>
      <c r="E57" s="10" t="s">
        <v>259</v>
      </c>
      <c r="F57" s="12">
        <v>79655</v>
      </c>
      <c r="G57" s="12">
        <v>79655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/>
    </row>
    <row r="58" spans="1:21" ht="18" customHeight="1">
      <c r="A58" s="5" t="s">
        <v>123</v>
      </c>
      <c r="B58" s="5"/>
      <c r="C58" s="5"/>
      <c r="D58" s="5"/>
      <c r="E58" s="10" t="s">
        <v>381</v>
      </c>
      <c r="F58" s="5">
        <f aca="true" t="shared" si="29" ref="F58:U58">SUM(F59)</f>
        <v>85065</v>
      </c>
      <c r="G58" s="5">
        <v>85065</v>
      </c>
      <c r="H58" s="5">
        <f t="shared" si="29"/>
        <v>0</v>
      </c>
      <c r="I58" s="5">
        <f t="shared" si="29"/>
        <v>0</v>
      </c>
      <c r="J58" s="5">
        <f t="shared" si="29"/>
        <v>0</v>
      </c>
      <c r="K58" s="5">
        <f t="shared" si="29"/>
        <v>0</v>
      </c>
      <c r="L58" s="5">
        <f t="shared" si="29"/>
        <v>0</v>
      </c>
      <c r="M58" s="5">
        <f t="shared" si="29"/>
        <v>0</v>
      </c>
      <c r="N58" s="5">
        <f t="shared" si="29"/>
        <v>0</v>
      </c>
      <c r="O58" s="5">
        <f t="shared" si="29"/>
        <v>0</v>
      </c>
      <c r="P58" s="5">
        <f t="shared" si="29"/>
        <v>0</v>
      </c>
      <c r="Q58" s="5">
        <f t="shared" si="29"/>
        <v>0</v>
      </c>
      <c r="R58" s="5">
        <f t="shared" si="29"/>
        <v>0</v>
      </c>
      <c r="S58" s="5">
        <f t="shared" si="29"/>
        <v>0</v>
      </c>
      <c r="T58" s="5">
        <f t="shared" si="29"/>
        <v>0</v>
      </c>
      <c r="U58" s="5">
        <f t="shared" si="29"/>
        <v>0</v>
      </c>
    </row>
    <row r="59" spans="1:21" ht="18" customHeight="1">
      <c r="A59" s="5" t="s">
        <v>205</v>
      </c>
      <c r="B59" s="5" t="s">
        <v>171</v>
      </c>
      <c r="C59" s="5" t="s">
        <v>167</v>
      </c>
      <c r="D59" s="5" t="s">
        <v>159</v>
      </c>
      <c r="E59" s="10" t="s">
        <v>259</v>
      </c>
      <c r="F59" s="12">
        <v>85065</v>
      </c>
      <c r="G59" s="12">
        <v>85065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/>
    </row>
    <row r="60" spans="1:21" ht="18" customHeight="1">
      <c r="A60" s="5" t="s">
        <v>124</v>
      </c>
      <c r="B60" s="5"/>
      <c r="C60" s="5"/>
      <c r="D60" s="5"/>
      <c r="E60" s="10" t="s">
        <v>382</v>
      </c>
      <c r="F60" s="5">
        <f aca="true" t="shared" si="30" ref="F60:U60">SUM(F61)</f>
        <v>84585</v>
      </c>
      <c r="G60" s="5">
        <f t="shared" si="30"/>
        <v>84585</v>
      </c>
      <c r="H60" s="5">
        <f t="shared" si="30"/>
        <v>0</v>
      </c>
      <c r="I60" s="5">
        <f t="shared" si="30"/>
        <v>0</v>
      </c>
      <c r="J60" s="5">
        <f t="shared" si="30"/>
        <v>0</v>
      </c>
      <c r="K60" s="5">
        <f t="shared" si="30"/>
        <v>0</v>
      </c>
      <c r="L60" s="5">
        <f t="shared" si="30"/>
        <v>0</v>
      </c>
      <c r="M60" s="5">
        <f t="shared" si="30"/>
        <v>0</v>
      </c>
      <c r="N60" s="5">
        <f t="shared" si="30"/>
        <v>0</v>
      </c>
      <c r="O60" s="5">
        <f t="shared" si="30"/>
        <v>0</v>
      </c>
      <c r="P60" s="5">
        <f t="shared" si="30"/>
        <v>0</v>
      </c>
      <c r="Q60" s="5">
        <f t="shared" si="30"/>
        <v>0</v>
      </c>
      <c r="R60" s="5">
        <f t="shared" si="30"/>
        <v>0</v>
      </c>
      <c r="S60" s="5">
        <f t="shared" si="30"/>
        <v>0</v>
      </c>
      <c r="T60" s="5">
        <f t="shared" si="30"/>
        <v>0</v>
      </c>
      <c r="U60" s="5">
        <f t="shared" si="30"/>
        <v>0</v>
      </c>
    </row>
    <row r="61" spans="1:21" ht="18" customHeight="1">
      <c r="A61" s="5">
        <v>6062522</v>
      </c>
      <c r="B61" s="5" t="s">
        <v>171</v>
      </c>
      <c r="C61" s="5" t="s">
        <v>167</v>
      </c>
      <c r="D61" s="5" t="s">
        <v>159</v>
      </c>
      <c r="E61" s="10" t="s">
        <v>259</v>
      </c>
      <c r="F61" s="12">
        <v>84585</v>
      </c>
      <c r="G61" s="12">
        <v>84585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/>
    </row>
    <row r="62" spans="1:21" ht="18" customHeight="1">
      <c r="A62" s="5" t="s">
        <v>206</v>
      </c>
      <c r="B62" s="5"/>
      <c r="C62" s="5"/>
      <c r="D62" s="5"/>
      <c r="E62" s="10" t="s">
        <v>383</v>
      </c>
      <c r="F62" s="5">
        <f aca="true" t="shared" si="31" ref="F62:U62">SUM(F63)</f>
        <v>80115</v>
      </c>
      <c r="G62" s="5">
        <v>80115</v>
      </c>
      <c r="H62" s="5">
        <f t="shared" si="31"/>
        <v>0</v>
      </c>
      <c r="I62" s="5">
        <f t="shared" si="31"/>
        <v>0</v>
      </c>
      <c r="J62" s="5">
        <f t="shared" si="31"/>
        <v>0</v>
      </c>
      <c r="K62" s="5">
        <f t="shared" si="31"/>
        <v>0</v>
      </c>
      <c r="L62" s="5">
        <f t="shared" si="31"/>
        <v>0</v>
      </c>
      <c r="M62" s="5">
        <f t="shared" si="31"/>
        <v>0</v>
      </c>
      <c r="N62" s="5">
        <f t="shared" si="31"/>
        <v>0</v>
      </c>
      <c r="O62" s="5">
        <f t="shared" si="31"/>
        <v>0</v>
      </c>
      <c r="P62" s="5">
        <f t="shared" si="31"/>
        <v>0</v>
      </c>
      <c r="Q62" s="5">
        <f t="shared" si="31"/>
        <v>0</v>
      </c>
      <c r="R62" s="5">
        <f t="shared" si="31"/>
        <v>0</v>
      </c>
      <c r="S62" s="5">
        <f t="shared" si="31"/>
        <v>0</v>
      </c>
      <c r="T62" s="5">
        <f t="shared" si="31"/>
        <v>0</v>
      </c>
      <c r="U62" s="5">
        <f t="shared" si="31"/>
        <v>0</v>
      </c>
    </row>
    <row r="63" spans="1:21" ht="18" customHeight="1">
      <c r="A63" s="17" t="s">
        <v>206</v>
      </c>
      <c r="B63" s="5" t="s">
        <v>171</v>
      </c>
      <c r="C63" s="5" t="s">
        <v>167</v>
      </c>
      <c r="D63" s="5" t="s">
        <v>159</v>
      </c>
      <c r="E63" s="10" t="s">
        <v>259</v>
      </c>
      <c r="F63" s="12">
        <v>80115</v>
      </c>
      <c r="G63" s="12">
        <v>80115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/>
    </row>
    <row r="64" spans="1:21" ht="14.25">
      <c r="A64" s="17">
        <v>6062524</v>
      </c>
      <c r="B64" s="5"/>
      <c r="C64" s="5"/>
      <c r="D64" s="5"/>
      <c r="E64" s="10" t="s">
        <v>384</v>
      </c>
      <c r="F64" s="5">
        <v>83485</v>
      </c>
      <c r="G64" s="5">
        <v>83485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28.5">
      <c r="A65" s="17">
        <v>6062524</v>
      </c>
      <c r="B65" s="5" t="s">
        <v>171</v>
      </c>
      <c r="C65" s="5" t="s">
        <v>167</v>
      </c>
      <c r="D65" s="5" t="s">
        <v>159</v>
      </c>
      <c r="E65" s="10" t="s">
        <v>259</v>
      </c>
      <c r="F65" s="5">
        <v>83485</v>
      </c>
      <c r="G65" s="5">
        <v>83485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>
      <c r="A66" s="17">
        <v>6062525</v>
      </c>
      <c r="B66" s="5"/>
      <c r="C66" s="5"/>
      <c r="D66" s="5"/>
      <c r="E66" s="10" t="s">
        <v>385</v>
      </c>
      <c r="F66" s="5">
        <v>79515</v>
      </c>
      <c r="G66" s="5">
        <v>79515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28.5">
      <c r="A67" s="17" t="s">
        <v>404</v>
      </c>
      <c r="B67" s="5" t="s">
        <v>171</v>
      </c>
      <c r="C67" s="5" t="s">
        <v>167</v>
      </c>
      <c r="D67" s="5" t="s">
        <v>159</v>
      </c>
      <c r="E67" s="10" t="s">
        <v>259</v>
      </c>
      <c r="F67" s="5">
        <v>79515</v>
      </c>
      <c r="G67" s="5">
        <v>79515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4.25">
      <c r="A68" s="17" t="s">
        <v>405</v>
      </c>
      <c r="B68" s="5"/>
      <c r="C68" s="5"/>
      <c r="D68" s="5"/>
      <c r="E68" s="10" t="s">
        <v>386</v>
      </c>
      <c r="F68" s="5">
        <v>89580</v>
      </c>
      <c r="G68" s="5">
        <v>89580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28.5">
      <c r="A69" s="17">
        <v>6062526</v>
      </c>
      <c r="B69" s="5" t="s">
        <v>171</v>
      </c>
      <c r="C69" s="5" t="s">
        <v>167</v>
      </c>
      <c r="D69" s="5" t="s">
        <v>159</v>
      </c>
      <c r="E69" s="10" t="s">
        <v>259</v>
      </c>
      <c r="F69" s="5">
        <v>89580</v>
      </c>
      <c r="G69" s="5">
        <v>89580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4.25">
      <c r="A70" s="17">
        <v>6062527</v>
      </c>
      <c r="B70" s="5"/>
      <c r="C70" s="5"/>
      <c r="D70" s="5"/>
      <c r="E70" s="10" t="s">
        <v>387</v>
      </c>
      <c r="F70" s="5">
        <v>82075</v>
      </c>
      <c r="G70" s="5">
        <v>82075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28.5">
      <c r="A71" s="17">
        <v>6062527</v>
      </c>
      <c r="B71" s="5" t="s">
        <v>171</v>
      </c>
      <c r="C71" s="5" t="s">
        <v>167</v>
      </c>
      <c r="D71" s="5" t="s">
        <v>159</v>
      </c>
      <c r="E71" s="10" t="s">
        <v>259</v>
      </c>
      <c r="F71" s="5">
        <v>82075</v>
      </c>
      <c r="G71" s="5">
        <v>82075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4.25">
      <c r="A72" s="17">
        <v>6062528</v>
      </c>
      <c r="B72" s="5"/>
      <c r="C72" s="5"/>
      <c r="D72" s="5"/>
      <c r="E72" s="10" t="s">
        <v>388</v>
      </c>
      <c r="F72" s="5">
        <v>74555</v>
      </c>
      <c r="G72" s="5">
        <v>74555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28.5">
      <c r="A73" s="17">
        <v>6062528</v>
      </c>
      <c r="B73" s="5" t="s">
        <v>171</v>
      </c>
      <c r="C73" s="5" t="s">
        <v>167</v>
      </c>
      <c r="D73" s="5" t="s">
        <v>159</v>
      </c>
      <c r="E73" s="10" t="s">
        <v>259</v>
      </c>
      <c r="F73" s="5">
        <v>74555</v>
      </c>
      <c r="G73" s="5">
        <v>74555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4.25">
      <c r="A74" s="17">
        <v>6062529</v>
      </c>
      <c r="B74" s="5"/>
      <c r="C74" s="5"/>
      <c r="D74" s="5"/>
      <c r="E74" s="10" t="s">
        <v>389</v>
      </c>
      <c r="F74" s="5">
        <v>81365</v>
      </c>
      <c r="G74" s="5">
        <v>81365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28.5">
      <c r="A75" s="17">
        <v>6062529</v>
      </c>
      <c r="B75" s="5" t="s">
        <v>171</v>
      </c>
      <c r="C75" s="5" t="s">
        <v>167</v>
      </c>
      <c r="D75" s="5" t="s">
        <v>159</v>
      </c>
      <c r="E75" s="10" t="s">
        <v>259</v>
      </c>
      <c r="F75" s="5">
        <v>81365</v>
      </c>
      <c r="G75" s="5">
        <v>81365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4.25">
      <c r="A76" s="17">
        <v>6062530</v>
      </c>
      <c r="B76" s="5"/>
      <c r="C76" s="5"/>
      <c r="D76" s="5"/>
      <c r="E76" s="10" t="s">
        <v>390</v>
      </c>
      <c r="F76" s="5">
        <v>86320</v>
      </c>
      <c r="G76" s="5">
        <v>86320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28.5">
      <c r="A77" s="17">
        <v>6062530</v>
      </c>
      <c r="B77" s="5" t="s">
        <v>171</v>
      </c>
      <c r="C77" s="5" t="s">
        <v>167</v>
      </c>
      <c r="D77" s="5" t="s">
        <v>159</v>
      </c>
      <c r="E77" s="10" t="s">
        <v>259</v>
      </c>
      <c r="F77" s="5">
        <v>86320</v>
      </c>
      <c r="G77" s="5">
        <v>86320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4.25">
      <c r="A78" s="17">
        <v>6062531</v>
      </c>
      <c r="B78" s="5"/>
      <c r="C78" s="5"/>
      <c r="D78" s="5"/>
      <c r="E78" s="10" t="s">
        <v>391</v>
      </c>
      <c r="F78" s="5">
        <v>77030</v>
      </c>
      <c r="G78" s="5">
        <v>77030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28.5">
      <c r="A79" s="17">
        <v>6062531</v>
      </c>
      <c r="B79" s="5" t="s">
        <v>171</v>
      </c>
      <c r="C79" s="5" t="s">
        <v>167</v>
      </c>
      <c r="D79" s="5" t="s">
        <v>159</v>
      </c>
      <c r="E79" s="10" t="s">
        <v>259</v>
      </c>
      <c r="F79" s="5">
        <v>77030</v>
      </c>
      <c r="G79" s="5">
        <v>77030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4.25">
      <c r="A80" s="17">
        <v>6062532</v>
      </c>
      <c r="B80" s="5"/>
      <c r="C80" s="5"/>
      <c r="D80" s="5"/>
      <c r="E80" s="10" t="s">
        <v>392</v>
      </c>
      <c r="F80" s="5">
        <v>85840</v>
      </c>
      <c r="G80" s="5">
        <v>85840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28.5">
      <c r="A81" s="17">
        <v>6062532</v>
      </c>
      <c r="B81" s="5" t="s">
        <v>171</v>
      </c>
      <c r="C81" s="5" t="s">
        <v>167</v>
      </c>
      <c r="D81" s="5" t="s">
        <v>159</v>
      </c>
      <c r="E81" s="10" t="s">
        <v>259</v>
      </c>
      <c r="F81" s="5">
        <v>85840</v>
      </c>
      <c r="G81" s="5">
        <v>85840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4.25">
      <c r="A82" s="17">
        <v>6062533</v>
      </c>
      <c r="B82" s="5"/>
      <c r="C82" s="5"/>
      <c r="D82" s="5"/>
      <c r="E82" s="10" t="s">
        <v>393</v>
      </c>
      <c r="F82" s="5">
        <v>84810</v>
      </c>
      <c r="G82" s="5">
        <v>84810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28.5">
      <c r="A83" s="17">
        <v>6062533</v>
      </c>
      <c r="B83" s="5" t="s">
        <v>171</v>
      </c>
      <c r="C83" s="5" t="s">
        <v>167</v>
      </c>
      <c r="D83" s="5" t="s">
        <v>159</v>
      </c>
      <c r="E83" s="10" t="s">
        <v>259</v>
      </c>
      <c r="F83" s="5">
        <v>84810</v>
      </c>
      <c r="G83" s="5">
        <v>84810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4.25">
      <c r="A84" s="17">
        <v>6062534</v>
      </c>
      <c r="B84" s="5"/>
      <c r="C84" s="5"/>
      <c r="D84" s="5"/>
      <c r="E84" s="10" t="s">
        <v>394</v>
      </c>
      <c r="F84" s="5">
        <v>89600</v>
      </c>
      <c r="G84" s="5">
        <v>89600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28.5">
      <c r="A85" s="17">
        <v>6062534</v>
      </c>
      <c r="B85" s="5" t="s">
        <v>171</v>
      </c>
      <c r="C85" s="5" t="s">
        <v>167</v>
      </c>
      <c r="D85" s="5" t="s">
        <v>159</v>
      </c>
      <c r="E85" s="10" t="s">
        <v>259</v>
      </c>
      <c r="F85" s="5">
        <v>89600</v>
      </c>
      <c r="G85" s="5">
        <v>89600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4.25">
      <c r="A86" s="17">
        <v>6062535</v>
      </c>
      <c r="B86" s="5"/>
      <c r="C86" s="5"/>
      <c r="D86" s="5"/>
      <c r="E86" s="10" t="s">
        <v>395</v>
      </c>
      <c r="F86" s="5">
        <v>88915</v>
      </c>
      <c r="G86" s="5">
        <v>88915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28.5">
      <c r="A87" s="17">
        <v>6062535</v>
      </c>
      <c r="B87" s="5" t="s">
        <v>171</v>
      </c>
      <c r="C87" s="5" t="s">
        <v>167</v>
      </c>
      <c r="D87" s="5" t="s">
        <v>159</v>
      </c>
      <c r="E87" s="10" t="s">
        <v>259</v>
      </c>
      <c r="F87" s="5">
        <v>88915</v>
      </c>
      <c r="G87" s="5">
        <v>88915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4.25">
      <c r="A88" s="17">
        <v>6062536</v>
      </c>
      <c r="B88" s="5"/>
      <c r="C88" s="5"/>
      <c r="D88" s="5"/>
      <c r="E88" s="10" t="s">
        <v>396</v>
      </c>
      <c r="F88" s="5">
        <v>102340</v>
      </c>
      <c r="G88" s="5">
        <v>102340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28.5">
      <c r="A89" s="17">
        <v>6062536</v>
      </c>
      <c r="B89" s="5" t="s">
        <v>171</v>
      </c>
      <c r="C89" s="5" t="s">
        <v>167</v>
      </c>
      <c r="D89" s="5" t="s">
        <v>159</v>
      </c>
      <c r="E89" s="10" t="s">
        <v>259</v>
      </c>
      <c r="F89" s="5">
        <v>102340</v>
      </c>
      <c r="G89" s="5">
        <v>102340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4.25">
      <c r="A90" s="17">
        <v>6062537</v>
      </c>
      <c r="B90" s="5"/>
      <c r="C90" s="5"/>
      <c r="D90" s="5"/>
      <c r="E90" s="10" t="s">
        <v>397</v>
      </c>
      <c r="F90" s="5">
        <v>85755</v>
      </c>
      <c r="G90" s="5">
        <v>85755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28.5">
      <c r="A91" s="17">
        <v>6062537</v>
      </c>
      <c r="B91" s="5" t="s">
        <v>171</v>
      </c>
      <c r="C91" s="5" t="s">
        <v>167</v>
      </c>
      <c r="D91" s="5" t="s">
        <v>159</v>
      </c>
      <c r="E91" s="10" t="s">
        <v>259</v>
      </c>
      <c r="F91" s="5">
        <v>85755</v>
      </c>
      <c r="G91" s="5">
        <v>85755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4.25">
      <c r="A92" s="17">
        <v>6062538</v>
      </c>
      <c r="B92" s="5"/>
      <c r="C92" s="5"/>
      <c r="D92" s="5"/>
      <c r="E92" s="10" t="s">
        <v>398</v>
      </c>
      <c r="F92" s="5">
        <v>99265</v>
      </c>
      <c r="G92" s="5">
        <v>99265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28.5">
      <c r="A93" s="17">
        <v>6062538</v>
      </c>
      <c r="B93" s="5" t="s">
        <v>171</v>
      </c>
      <c r="C93" s="5" t="s">
        <v>167</v>
      </c>
      <c r="D93" s="5" t="s">
        <v>159</v>
      </c>
      <c r="E93" s="10" t="s">
        <v>259</v>
      </c>
      <c r="F93" s="5">
        <v>99265</v>
      </c>
      <c r="G93" s="5">
        <v>99265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4.25">
      <c r="A94" s="17">
        <v>6062539</v>
      </c>
      <c r="B94" s="5"/>
      <c r="C94" s="5"/>
      <c r="D94" s="5"/>
      <c r="E94" s="10" t="s">
        <v>399</v>
      </c>
      <c r="F94" s="5">
        <v>75860</v>
      </c>
      <c r="G94" s="5">
        <v>75860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28.5">
      <c r="A95" s="17">
        <v>6062539</v>
      </c>
      <c r="B95" s="5" t="s">
        <v>171</v>
      </c>
      <c r="C95" s="5" t="s">
        <v>167</v>
      </c>
      <c r="D95" s="5" t="s">
        <v>159</v>
      </c>
      <c r="E95" s="10" t="s">
        <v>259</v>
      </c>
      <c r="F95" s="5">
        <v>75860</v>
      </c>
      <c r="G95" s="5">
        <v>75860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4.25">
      <c r="A96" s="17">
        <v>6062540</v>
      </c>
      <c r="B96" s="5"/>
      <c r="C96" s="5"/>
      <c r="D96" s="5"/>
      <c r="E96" s="10" t="s">
        <v>400</v>
      </c>
      <c r="F96" s="5">
        <v>102630</v>
      </c>
      <c r="G96" s="5">
        <v>102630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28.5">
      <c r="A97" s="17">
        <v>6062540</v>
      </c>
      <c r="B97" s="5" t="s">
        <v>171</v>
      </c>
      <c r="C97" s="5" t="s">
        <v>167</v>
      </c>
      <c r="D97" s="5" t="s">
        <v>159</v>
      </c>
      <c r="E97" s="10" t="s">
        <v>259</v>
      </c>
      <c r="F97" s="5">
        <v>102630</v>
      </c>
      <c r="G97" s="5">
        <v>102630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4.25">
      <c r="A98" s="17">
        <v>6062541</v>
      </c>
      <c r="B98" s="5"/>
      <c r="C98" s="5"/>
      <c r="D98" s="5"/>
      <c r="E98" s="10" t="s">
        <v>401</v>
      </c>
      <c r="F98" s="5">
        <v>84360</v>
      </c>
      <c r="G98" s="5">
        <v>84360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28.5">
      <c r="A99" s="17">
        <v>6062542</v>
      </c>
      <c r="B99" s="5" t="s">
        <v>171</v>
      </c>
      <c r="C99" s="5" t="s">
        <v>167</v>
      </c>
      <c r="D99" s="5" t="s">
        <v>159</v>
      </c>
      <c r="E99" s="10" t="s">
        <v>259</v>
      </c>
      <c r="F99" s="5">
        <v>84360</v>
      </c>
      <c r="G99" s="5">
        <v>84360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4.25">
      <c r="A100" s="17">
        <v>6062542</v>
      </c>
      <c r="B100" s="5"/>
      <c r="C100" s="5"/>
      <c r="D100" s="5"/>
      <c r="E100" s="10" t="s">
        <v>402</v>
      </c>
      <c r="F100" s="5">
        <v>80045</v>
      </c>
      <c r="G100" s="5">
        <v>80045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28.5">
      <c r="A101" s="17">
        <v>6062543</v>
      </c>
      <c r="B101" s="5" t="s">
        <v>171</v>
      </c>
      <c r="C101" s="5" t="s">
        <v>167</v>
      </c>
      <c r="D101" s="5" t="s">
        <v>159</v>
      </c>
      <c r="E101" s="10" t="s">
        <v>259</v>
      </c>
      <c r="F101" s="5">
        <v>80045</v>
      </c>
      <c r="G101" s="5">
        <v>80045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4.25">
      <c r="A102" s="17">
        <v>6062543</v>
      </c>
      <c r="B102" s="5"/>
      <c r="C102" s="5"/>
      <c r="D102" s="5"/>
      <c r="E102" s="10" t="s">
        <v>403</v>
      </c>
      <c r="F102" s="5">
        <v>40000</v>
      </c>
      <c r="G102" s="5">
        <v>40000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4.25">
      <c r="A103" s="5">
        <v>6062543</v>
      </c>
      <c r="B103" s="5" t="s">
        <v>167</v>
      </c>
      <c r="C103" s="5" t="s">
        <v>159</v>
      </c>
      <c r="D103" s="5" t="s">
        <v>259</v>
      </c>
      <c r="E103" s="10" t="s">
        <v>403</v>
      </c>
      <c r="F103" s="5">
        <v>40000</v>
      </c>
      <c r="G103" s="5">
        <v>40000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</sheetData>
  <sheetProtection/>
  <mergeCells count="3">
    <mergeCell ref="S1:U1"/>
    <mergeCell ref="S3:U3"/>
    <mergeCell ref="A2:U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12" scale="65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1">
      <pane xSplit="6" ySplit="4" topLeftCell="I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L20" sqref="L20"/>
    </sheetView>
  </sheetViews>
  <sheetFormatPr defaultColWidth="9.00390625" defaultRowHeight="14.25"/>
  <cols>
    <col min="1" max="1" width="9.50390625" style="0" bestFit="1" customWidth="1"/>
    <col min="2" max="2" width="5.25390625" style="0" customWidth="1"/>
    <col min="3" max="3" width="4.75390625" style="0" customWidth="1"/>
    <col min="4" max="4" width="5.00390625" style="0" customWidth="1"/>
    <col min="5" max="5" width="32.625" style="0" customWidth="1"/>
    <col min="6" max="6" width="9.50390625" style="0" bestFit="1" customWidth="1"/>
    <col min="14" max="14" width="12.75390625" style="0" customWidth="1"/>
    <col min="19" max="19" width="9.50390625" style="0" bestFit="1" customWidth="1"/>
  </cols>
  <sheetData>
    <row r="1" spans="17:19" ht="14.25">
      <c r="Q1" s="75" t="s">
        <v>260</v>
      </c>
      <c r="R1" s="75"/>
      <c r="S1" s="75"/>
    </row>
    <row r="2" spans="1:19" ht="31.5" customHeight="1">
      <c r="A2" s="73" t="s">
        <v>246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7:19" ht="14.25">
      <c r="Q3" s="76" t="s">
        <v>5</v>
      </c>
      <c r="R3" s="76"/>
      <c r="S3" s="76"/>
    </row>
    <row r="4" spans="1:19" ht="14.25">
      <c r="A4" s="5" t="s">
        <v>74</v>
      </c>
      <c r="B4" s="5" t="s">
        <v>139</v>
      </c>
      <c r="C4" s="5"/>
      <c r="D4" s="5"/>
      <c r="E4" s="5" t="s">
        <v>221</v>
      </c>
      <c r="F4" s="5" t="s">
        <v>96</v>
      </c>
      <c r="G4" s="5" t="s">
        <v>213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4.25">
      <c r="A5" s="5"/>
      <c r="B5" s="5" t="s">
        <v>141</v>
      </c>
      <c r="C5" s="5" t="s">
        <v>142</v>
      </c>
      <c r="D5" s="5" t="s">
        <v>143</v>
      </c>
      <c r="E5" s="5"/>
      <c r="F5" s="5"/>
      <c r="G5" s="5" t="s">
        <v>261</v>
      </c>
      <c r="H5" s="5" t="s">
        <v>262</v>
      </c>
      <c r="I5" s="5" t="s">
        <v>263</v>
      </c>
      <c r="J5" s="5" t="s">
        <v>264</v>
      </c>
      <c r="K5" s="5" t="s">
        <v>265</v>
      </c>
      <c r="L5" s="5" t="s">
        <v>266</v>
      </c>
      <c r="M5" s="5" t="s">
        <v>267</v>
      </c>
      <c r="N5" s="5" t="s">
        <v>268</v>
      </c>
      <c r="O5" s="5" t="s">
        <v>269</v>
      </c>
      <c r="P5" s="5" t="s">
        <v>270</v>
      </c>
      <c r="Q5" s="5" t="s">
        <v>271</v>
      </c>
      <c r="R5" s="5" t="s">
        <v>272</v>
      </c>
      <c r="S5" s="5" t="s">
        <v>227</v>
      </c>
    </row>
    <row r="6" spans="1:19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4.25">
      <c r="A7" s="5" t="s">
        <v>95</v>
      </c>
      <c r="B7" s="5" t="s">
        <v>95</v>
      </c>
      <c r="C7" s="5" t="s">
        <v>95</v>
      </c>
      <c r="D7" s="5" t="s">
        <v>95</v>
      </c>
      <c r="E7" s="5" t="s">
        <v>95</v>
      </c>
      <c r="F7" s="5">
        <v>1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</row>
    <row r="8" spans="1:19" ht="18" customHeight="1">
      <c r="A8" s="5"/>
      <c r="B8" s="5"/>
      <c r="C8" s="5"/>
      <c r="D8" s="5"/>
      <c r="E8" s="5" t="s">
        <v>96</v>
      </c>
      <c r="F8" s="5">
        <f>SUM(F9)</f>
        <v>13809452</v>
      </c>
      <c r="G8" s="5">
        <f aca="true" t="shared" si="0" ref="G8:S8">SUM(G9)</f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34428</v>
      </c>
      <c r="M8" s="5">
        <f t="shared" si="0"/>
        <v>0</v>
      </c>
      <c r="N8" s="5">
        <f t="shared" si="0"/>
        <v>1710804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1326500</v>
      </c>
      <c r="S8" s="5">
        <f t="shared" si="0"/>
        <v>10737720</v>
      </c>
    </row>
    <row r="9" spans="1:19" ht="18" customHeight="1">
      <c r="A9" s="5"/>
      <c r="B9" s="5"/>
      <c r="C9" s="5"/>
      <c r="D9" s="5"/>
      <c r="E9" s="5" t="s">
        <v>79</v>
      </c>
      <c r="F9" s="5">
        <f>F10+F18+F23+F26</f>
        <v>13809452</v>
      </c>
      <c r="G9" s="5"/>
      <c r="H9" s="5"/>
      <c r="I9" s="5"/>
      <c r="J9" s="5"/>
      <c r="K9" s="5"/>
      <c r="L9" s="5">
        <f>L10+L18</f>
        <v>34428</v>
      </c>
      <c r="M9" s="5"/>
      <c r="N9" s="5">
        <f>N10+N18</f>
        <v>1710804</v>
      </c>
      <c r="O9" s="5"/>
      <c r="P9" s="5"/>
      <c r="Q9" s="5"/>
      <c r="R9" s="5">
        <f>R10+R18+R23+R26</f>
        <v>1326500</v>
      </c>
      <c r="S9" s="5">
        <f>S10+S18+S23+S26</f>
        <v>10737720</v>
      </c>
    </row>
    <row r="10" spans="1:19" ht="18" customHeight="1">
      <c r="A10" s="5" t="s">
        <v>97</v>
      </c>
      <c r="B10" s="5"/>
      <c r="C10" s="5"/>
      <c r="D10" s="5"/>
      <c r="E10" s="5" t="s">
        <v>333</v>
      </c>
      <c r="F10" s="5">
        <f>SUM(F11:F17)</f>
        <v>13514424</v>
      </c>
      <c r="G10" s="5">
        <f aca="true" t="shared" si="1" ref="G10:R10">SUM(G11:G17)</f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>L12</f>
        <v>31284</v>
      </c>
      <c r="M10" s="5">
        <f t="shared" si="1"/>
        <v>0</v>
      </c>
      <c r="N10" s="5">
        <f t="shared" si="1"/>
        <v>1486320</v>
      </c>
      <c r="O10" s="5">
        <f t="shared" si="1"/>
        <v>0</v>
      </c>
      <c r="P10" s="5">
        <f t="shared" si="1"/>
        <v>0</v>
      </c>
      <c r="Q10" s="5">
        <f t="shared" si="1"/>
        <v>0</v>
      </c>
      <c r="R10" s="5">
        <f t="shared" si="1"/>
        <v>1259100</v>
      </c>
      <c r="S10" s="5">
        <f>S14+S16</f>
        <v>10737720</v>
      </c>
    </row>
    <row r="11" spans="1:19" ht="18" customHeight="1">
      <c r="A11" s="5" t="s">
        <v>144</v>
      </c>
      <c r="B11" s="5" t="s">
        <v>158</v>
      </c>
      <c r="C11" s="5" t="s">
        <v>159</v>
      </c>
      <c r="D11" s="5" t="s">
        <v>146</v>
      </c>
      <c r="E11" s="5" t="s">
        <v>239</v>
      </c>
      <c r="F11" s="5">
        <f>SUM(G11:S11)</f>
        <v>0</v>
      </c>
      <c r="G11" s="12">
        <v>0</v>
      </c>
      <c r="H11" s="12"/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18" customHeight="1">
      <c r="A12" s="5" t="s">
        <v>144</v>
      </c>
      <c r="B12" s="5" t="s">
        <v>158</v>
      </c>
      <c r="C12" s="5" t="s">
        <v>161</v>
      </c>
      <c r="D12" s="5" t="s">
        <v>151</v>
      </c>
      <c r="E12" s="5" t="s">
        <v>273</v>
      </c>
      <c r="F12" s="5">
        <f aca="true" t="shared" si="2" ref="F12:F72">SUM(G12:S12)</f>
        <v>31284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31284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/>
    </row>
    <row r="13" spans="1:19" ht="18" customHeight="1">
      <c r="A13" s="5">
        <v>606001</v>
      </c>
      <c r="B13" s="5" t="s">
        <v>163</v>
      </c>
      <c r="C13" s="5" t="s">
        <v>159</v>
      </c>
      <c r="D13" s="5" t="s">
        <v>149</v>
      </c>
      <c r="E13" s="5" t="s">
        <v>274</v>
      </c>
      <c r="F13" s="5">
        <f t="shared" si="2"/>
        <v>1486320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1486320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ht="18" customHeight="1">
      <c r="A14" s="5" t="s">
        <v>144</v>
      </c>
      <c r="B14" s="5" t="s">
        <v>169</v>
      </c>
      <c r="C14" s="5" t="s">
        <v>159</v>
      </c>
      <c r="D14" s="5" t="s">
        <v>146</v>
      </c>
      <c r="E14" s="5" t="s">
        <v>275</v>
      </c>
      <c r="F14" s="5">
        <f t="shared" si="2"/>
        <v>696000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696000</v>
      </c>
    </row>
    <row r="15" spans="1:19" ht="18" customHeight="1">
      <c r="A15" s="5" t="s">
        <v>144</v>
      </c>
      <c r="B15" s="5" t="s">
        <v>171</v>
      </c>
      <c r="C15" s="5" t="s">
        <v>149</v>
      </c>
      <c r="D15" s="5" t="s">
        <v>151</v>
      </c>
      <c r="E15" s="5" t="s">
        <v>276</v>
      </c>
      <c r="F15" s="5">
        <f t="shared" si="2"/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/>
    </row>
    <row r="16" spans="1:19" ht="18" customHeight="1">
      <c r="A16" s="5">
        <v>606001</v>
      </c>
      <c r="B16" s="5" t="s">
        <v>171</v>
      </c>
      <c r="C16" s="5" t="s">
        <v>167</v>
      </c>
      <c r="D16" s="5" t="s">
        <v>159</v>
      </c>
      <c r="E16" s="5" t="s">
        <v>259</v>
      </c>
      <c r="F16" s="5">
        <v>10041720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10041720</v>
      </c>
    </row>
    <row r="17" spans="1:19" ht="18" customHeight="1">
      <c r="A17" s="5" t="s">
        <v>144</v>
      </c>
      <c r="B17" s="5" t="s">
        <v>175</v>
      </c>
      <c r="C17" s="5" t="s">
        <v>155</v>
      </c>
      <c r="D17" s="5" t="s">
        <v>146</v>
      </c>
      <c r="E17" s="5" t="s">
        <v>277</v>
      </c>
      <c r="F17" s="5">
        <f t="shared" si="2"/>
        <v>1259100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1259100</v>
      </c>
      <c r="S17" s="12">
        <v>0</v>
      </c>
    </row>
    <row r="18" spans="1:19" ht="18" customHeight="1">
      <c r="A18" s="5" t="s">
        <v>98</v>
      </c>
      <c r="B18" s="5"/>
      <c r="C18" s="5"/>
      <c r="D18" s="5"/>
      <c r="E18" s="5" t="s">
        <v>334</v>
      </c>
      <c r="F18" s="5">
        <f t="shared" si="2"/>
        <v>295028</v>
      </c>
      <c r="G18" s="5">
        <f>SUM(G19:G22)</f>
        <v>0</v>
      </c>
      <c r="H18" s="5">
        <f aca="true" t="shared" si="3" ref="H18:S18">SUM(H19:H22)</f>
        <v>0</v>
      </c>
      <c r="I18" s="5">
        <f t="shared" si="3"/>
        <v>0</v>
      </c>
      <c r="J18" s="5">
        <f t="shared" si="3"/>
        <v>0</v>
      </c>
      <c r="K18" s="5">
        <f t="shared" si="3"/>
        <v>0</v>
      </c>
      <c r="L18" s="5">
        <f t="shared" si="3"/>
        <v>3144</v>
      </c>
      <c r="M18" s="5">
        <f t="shared" si="3"/>
        <v>0</v>
      </c>
      <c r="N18" s="5">
        <f t="shared" si="3"/>
        <v>224484</v>
      </c>
      <c r="O18" s="5">
        <f t="shared" si="3"/>
        <v>0</v>
      </c>
      <c r="P18" s="5">
        <f t="shared" si="3"/>
        <v>0</v>
      </c>
      <c r="Q18" s="5">
        <f t="shared" si="3"/>
        <v>0</v>
      </c>
      <c r="R18" s="5">
        <f t="shared" si="3"/>
        <v>67400</v>
      </c>
      <c r="S18" s="5">
        <f t="shared" si="3"/>
        <v>0</v>
      </c>
    </row>
    <row r="19" spans="1:19" ht="18" customHeight="1">
      <c r="A19" s="5" t="s">
        <v>177</v>
      </c>
      <c r="B19" s="5" t="s">
        <v>158</v>
      </c>
      <c r="C19" s="5" t="s">
        <v>159</v>
      </c>
      <c r="D19" s="5" t="s">
        <v>146</v>
      </c>
      <c r="E19" s="5" t="s">
        <v>239</v>
      </c>
      <c r="F19" s="5">
        <f t="shared" si="2"/>
        <v>0</v>
      </c>
      <c r="G19" s="12">
        <v>0</v>
      </c>
      <c r="H19" s="12"/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18" customHeight="1">
      <c r="A20" s="5" t="s">
        <v>177</v>
      </c>
      <c r="B20" s="5" t="s">
        <v>158</v>
      </c>
      <c r="C20" s="5" t="s">
        <v>161</v>
      </c>
      <c r="D20" s="5" t="s">
        <v>151</v>
      </c>
      <c r="E20" s="5" t="s">
        <v>273</v>
      </c>
      <c r="F20" s="5">
        <f t="shared" si="2"/>
        <v>3144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3144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/>
    </row>
    <row r="21" spans="1:19" ht="18" customHeight="1">
      <c r="A21" s="5" t="s">
        <v>177</v>
      </c>
      <c r="B21" s="5" t="s">
        <v>163</v>
      </c>
      <c r="C21" s="5" t="s">
        <v>159</v>
      </c>
      <c r="D21" s="5" t="s">
        <v>149</v>
      </c>
      <c r="E21" s="5" t="s">
        <v>274</v>
      </c>
      <c r="F21" s="5">
        <f t="shared" si="2"/>
        <v>224484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224484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18" customHeight="1">
      <c r="A22" s="5" t="s">
        <v>177</v>
      </c>
      <c r="B22" s="5" t="s">
        <v>175</v>
      </c>
      <c r="C22" s="5" t="s">
        <v>155</v>
      </c>
      <c r="D22" s="5" t="s">
        <v>146</v>
      </c>
      <c r="E22" s="5" t="s">
        <v>277</v>
      </c>
      <c r="F22" s="5">
        <f t="shared" si="2"/>
        <v>67400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67400</v>
      </c>
      <c r="S22" s="12">
        <v>0</v>
      </c>
    </row>
    <row r="23" spans="1:19" ht="18" customHeight="1">
      <c r="A23" s="5" t="s">
        <v>99</v>
      </c>
      <c r="B23" s="5"/>
      <c r="C23" s="5"/>
      <c r="D23" s="5"/>
      <c r="E23" s="5" t="s">
        <v>217</v>
      </c>
      <c r="F23" s="5">
        <f t="shared" si="2"/>
        <v>0</v>
      </c>
      <c r="G23" s="5">
        <f>SUM(G25)</f>
        <v>0</v>
      </c>
      <c r="H23" s="5">
        <f aca="true" t="shared" si="4" ref="H23:S23">SUM(H25)</f>
        <v>0</v>
      </c>
      <c r="I23" s="5">
        <f t="shared" si="4"/>
        <v>0</v>
      </c>
      <c r="J23" s="5">
        <f t="shared" si="4"/>
        <v>0</v>
      </c>
      <c r="K23" s="5">
        <f t="shared" si="4"/>
        <v>0</v>
      </c>
      <c r="L23" s="5">
        <f t="shared" si="4"/>
        <v>0</v>
      </c>
      <c r="M23" s="5">
        <f t="shared" si="4"/>
        <v>0</v>
      </c>
      <c r="N23" s="5"/>
      <c r="O23" s="5">
        <f t="shared" si="4"/>
        <v>0</v>
      </c>
      <c r="P23" s="5">
        <f t="shared" si="4"/>
        <v>0</v>
      </c>
      <c r="Q23" s="5">
        <f t="shared" si="4"/>
        <v>0</v>
      </c>
      <c r="R23" s="5">
        <f t="shared" si="4"/>
        <v>0</v>
      </c>
      <c r="S23" s="5">
        <f t="shared" si="4"/>
        <v>0</v>
      </c>
    </row>
    <row r="24" spans="1:19" ht="18" customHeight="1">
      <c r="A24" s="5" t="s">
        <v>179</v>
      </c>
      <c r="B24" s="5" t="s">
        <v>163</v>
      </c>
      <c r="C24" s="5" t="s">
        <v>159</v>
      </c>
      <c r="D24" s="5" t="s">
        <v>149</v>
      </c>
      <c r="E24" s="5" t="s">
        <v>274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8" customHeight="1">
      <c r="A25" s="5" t="s">
        <v>179</v>
      </c>
      <c r="B25" s="5" t="s">
        <v>175</v>
      </c>
      <c r="C25" s="5" t="s">
        <v>155</v>
      </c>
      <c r="D25" s="5" t="s">
        <v>146</v>
      </c>
      <c r="E25" s="5" t="s">
        <v>277</v>
      </c>
      <c r="F25" s="5">
        <f t="shared" si="2"/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/>
      <c r="O25" s="12">
        <v>0</v>
      </c>
      <c r="P25" s="12">
        <v>0</v>
      </c>
      <c r="Q25" s="12">
        <v>0</v>
      </c>
      <c r="R25" s="12"/>
      <c r="S25" s="12">
        <v>0</v>
      </c>
    </row>
    <row r="26" spans="1:19" ht="18" customHeight="1">
      <c r="A26" s="5" t="s">
        <v>101</v>
      </c>
      <c r="B26" s="5"/>
      <c r="C26" s="5"/>
      <c r="D26" s="5"/>
      <c r="E26" s="5" t="s">
        <v>218</v>
      </c>
      <c r="F26" s="5">
        <f>SUM(F27:F28)</f>
        <v>0</v>
      </c>
      <c r="G26" s="5">
        <f aca="true" t="shared" si="5" ref="G26:M26">SUM(G28)</f>
        <v>0</v>
      </c>
      <c r="H26" s="5">
        <f t="shared" si="5"/>
        <v>0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5">
        <f t="shared" si="5"/>
        <v>0</v>
      </c>
      <c r="M26" s="5">
        <f t="shared" si="5"/>
        <v>0</v>
      </c>
      <c r="N26" s="5"/>
      <c r="O26" s="5">
        <f>SUM(O28)</f>
        <v>0</v>
      </c>
      <c r="P26" s="5">
        <f>SUM(P28)</f>
        <v>0</v>
      </c>
      <c r="Q26" s="5">
        <f>SUM(Q28)</f>
        <v>0</v>
      </c>
      <c r="R26" s="5">
        <f>SUM(R28)</f>
        <v>0</v>
      </c>
      <c r="S26" s="5">
        <f>SUM(S28)</f>
        <v>0</v>
      </c>
    </row>
    <row r="27" spans="1:19" ht="18" customHeight="1">
      <c r="A27" s="5">
        <v>606004</v>
      </c>
      <c r="B27" s="5" t="s">
        <v>163</v>
      </c>
      <c r="C27" s="5" t="s">
        <v>159</v>
      </c>
      <c r="D27" s="5" t="s">
        <v>149</v>
      </c>
      <c r="E27" s="5" t="s">
        <v>274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8" customHeight="1">
      <c r="A28" s="5" t="s">
        <v>183</v>
      </c>
      <c r="B28" s="5" t="s">
        <v>175</v>
      </c>
      <c r="C28" s="5" t="s">
        <v>155</v>
      </c>
      <c r="D28" s="5" t="s">
        <v>146</v>
      </c>
      <c r="E28" s="5" t="s">
        <v>277</v>
      </c>
      <c r="F28" s="5">
        <f t="shared" si="2"/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/>
      <c r="S28" s="12">
        <v>0</v>
      </c>
    </row>
    <row r="29" spans="1:19" ht="18" customHeight="1">
      <c r="A29" s="5" t="s">
        <v>103</v>
      </c>
      <c r="B29" s="5"/>
      <c r="C29" s="5"/>
      <c r="D29" s="5"/>
      <c r="E29" s="5" t="s">
        <v>406</v>
      </c>
      <c r="F29" s="5">
        <f t="shared" si="2"/>
        <v>0</v>
      </c>
      <c r="G29" s="5">
        <f aca="true" t="shared" si="6" ref="G29:S29">SUM(G30)</f>
        <v>0</v>
      </c>
      <c r="H29" s="5">
        <f t="shared" si="6"/>
        <v>0</v>
      </c>
      <c r="I29" s="5">
        <f t="shared" si="6"/>
        <v>0</v>
      </c>
      <c r="J29" s="5">
        <f t="shared" si="6"/>
        <v>0</v>
      </c>
      <c r="K29" s="5">
        <f t="shared" si="6"/>
        <v>0</v>
      </c>
      <c r="L29" s="5">
        <f t="shared" si="6"/>
        <v>0</v>
      </c>
      <c r="M29" s="5">
        <f t="shared" si="6"/>
        <v>0</v>
      </c>
      <c r="N29" s="5">
        <f t="shared" si="6"/>
        <v>0</v>
      </c>
      <c r="O29" s="5">
        <f t="shared" si="6"/>
        <v>0</v>
      </c>
      <c r="P29" s="5">
        <f t="shared" si="6"/>
        <v>0</v>
      </c>
      <c r="Q29" s="5">
        <f t="shared" si="6"/>
        <v>0</v>
      </c>
      <c r="R29" s="5">
        <f t="shared" si="6"/>
        <v>0</v>
      </c>
      <c r="S29" s="5">
        <f t="shared" si="6"/>
        <v>0</v>
      </c>
    </row>
    <row r="30" spans="1:19" ht="18" customHeight="1">
      <c r="A30" s="5" t="s">
        <v>185</v>
      </c>
      <c r="B30" s="5" t="s">
        <v>171</v>
      </c>
      <c r="C30" s="5" t="s">
        <v>167</v>
      </c>
      <c r="D30" s="5" t="s">
        <v>159</v>
      </c>
      <c r="E30" s="5" t="s">
        <v>259</v>
      </c>
      <c r="F30" s="5">
        <f t="shared" si="2"/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/>
    </row>
    <row r="31" spans="1:19" ht="18" customHeight="1">
      <c r="A31" s="5" t="s">
        <v>104</v>
      </c>
      <c r="B31" s="5"/>
      <c r="C31" s="5"/>
      <c r="D31" s="5"/>
      <c r="E31" s="5" t="s">
        <v>363</v>
      </c>
      <c r="F31" s="5">
        <f t="shared" si="2"/>
        <v>0</v>
      </c>
      <c r="G31" s="5">
        <f aca="true" t="shared" si="7" ref="G31:R31">SUM(G32)</f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  <c r="K31" s="5">
        <f t="shared" si="7"/>
        <v>0</v>
      </c>
      <c r="L31" s="5">
        <f t="shared" si="7"/>
        <v>0</v>
      </c>
      <c r="M31" s="5">
        <f t="shared" si="7"/>
        <v>0</v>
      </c>
      <c r="N31" s="5">
        <f t="shared" si="7"/>
        <v>0</v>
      </c>
      <c r="O31" s="5">
        <f t="shared" si="7"/>
        <v>0</v>
      </c>
      <c r="P31" s="5">
        <f t="shared" si="7"/>
        <v>0</v>
      </c>
      <c r="Q31" s="5">
        <f t="shared" si="7"/>
        <v>0</v>
      </c>
      <c r="R31" s="5">
        <f t="shared" si="7"/>
        <v>0</v>
      </c>
      <c r="S31" s="5"/>
    </row>
    <row r="32" spans="1:19" ht="18" customHeight="1">
      <c r="A32" s="5" t="s">
        <v>186</v>
      </c>
      <c r="B32" s="5" t="s">
        <v>171</v>
      </c>
      <c r="C32" s="5" t="s">
        <v>167</v>
      </c>
      <c r="D32" s="5" t="s">
        <v>159</v>
      </c>
      <c r="E32" s="5" t="s">
        <v>259</v>
      </c>
      <c r="F32" s="5">
        <f t="shared" si="2"/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/>
    </row>
    <row r="33" spans="1:19" ht="18" customHeight="1">
      <c r="A33" s="5" t="s">
        <v>105</v>
      </c>
      <c r="B33" s="5"/>
      <c r="C33" s="5"/>
      <c r="D33" s="5"/>
      <c r="E33" s="5" t="s">
        <v>364</v>
      </c>
      <c r="F33" s="5">
        <f t="shared" si="2"/>
        <v>0</v>
      </c>
      <c r="G33" s="5">
        <f aca="true" t="shared" si="8" ref="G33:R33">SUM(G34)</f>
        <v>0</v>
      </c>
      <c r="H33" s="5">
        <f t="shared" si="8"/>
        <v>0</v>
      </c>
      <c r="I33" s="5">
        <f t="shared" si="8"/>
        <v>0</v>
      </c>
      <c r="J33" s="5">
        <f t="shared" si="8"/>
        <v>0</v>
      </c>
      <c r="K33" s="5">
        <f t="shared" si="8"/>
        <v>0</v>
      </c>
      <c r="L33" s="5">
        <f t="shared" si="8"/>
        <v>0</v>
      </c>
      <c r="M33" s="5">
        <f t="shared" si="8"/>
        <v>0</v>
      </c>
      <c r="N33" s="5">
        <f t="shared" si="8"/>
        <v>0</v>
      </c>
      <c r="O33" s="5">
        <f t="shared" si="8"/>
        <v>0</v>
      </c>
      <c r="P33" s="5">
        <f t="shared" si="8"/>
        <v>0</v>
      </c>
      <c r="Q33" s="5">
        <f t="shared" si="8"/>
        <v>0</v>
      </c>
      <c r="R33" s="5">
        <f t="shared" si="8"/>
        <v>0</v>
      </c>
      <c r="S33" s="5"/>
    </row>
    <row r="34" spans="1:19" ht="18" customHeight="1">
      <c r="A34" s="5" t="s">
        <v>187</v>
      </c>
      <c r="B34" s="5" t="s">
        <v>171</v>
      </c>
      <c r="C34" s="5" t="s">
        <v>167</v>
      </c>
      <c r="D34" s="5" t="s">
        <v>159</v>
      </c>
      <c r="E34" s="5" t="s">
        <v>259</v>
      </c>
      <c r="F34" s="5">
        <f t="shared" si="2"/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/>
    </row>
    <row r="35" spans="1:19" ht="18" customHeight="1">
      <c r="A35" s="5" t="s">
        <v>106</v>
      </c>
      <c r="B35" s="5"/>
      <c r="C35" s="5"/>
      <c r="D35" s="5"/>
      <c r="E35" s="5" t="s">
        <v>365</v>
      </c>
      <c r="F35" s="5">
        <f t="shared" si="2"/>
        <v>0</v>
      </c>
      <c r="G35" s="5">
        <f aca="true" t="shared" si="9" ref="G35:R35">SUM(G36)</f>
        <v>0</v>
      </c>
      <c r="H35" s="5">
        <f t="shared" si="9"/>
        <v>0</v>
      </c>
      <c r="I35" s="5">
        <f t="shared" si="9"/>
        <v>0</v>
      </c>
      <c r="J35" s="5">
        <f t="shared" si="9"/>
        <v>0</v>
      </c>
      <c r="K35" s="5">
        <f t="shared" si="9"/>
        <v>0</v>
      </c>
      <c r="L35" s="5">
        <f t="shared" si="9"/>
        <v>0</v>
      </c>
      <c r="M35" s="5">
        <f t="shared" si="9"/>
        <v>0</v>
      </c>
      <c r="N35" s="5">
        <f t="shared" si="9"/>
        <v>0</v>
      </c>
      <c r="O35" s="5">
        <f t="shared" si="9"/>
        <v>0</v>
      </c>
      <c r="P35" s="5">
        <f t="shared" si="9"/>
        <v>0</v>
      </c>
      <c r="Q35" s="5">
        <f t="shared" si="9"/>
        <v>0</v>
      </c>
      <c r="R35" s="5">
        <f t="shared" si="9"/>
        <v>0</v>
      </c>
      <c r="S35" s="5"/>
    </row>
    <row r="36" spans="1:19" ht="18" customHeight="1">
      <c r="A36" s="5" t="s">
        <v>188</v>
      </c>
      <c r="B36" s="5" t="s">
        <v>171</v>
      </c>
      <c r="C36" s="5" t="s">
        <v>167</v>
      </c>
      <c r="D36" s="5" t="s">
        <v>159</v>
      </c>
      <c r="E36" s="5" t="s">
        <v>259</v>
      </c>
      <c r="F36" s="5">
        <f t="shared" si="2"/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/>
    </row>
    <row r="37" spans="1:19" ht="18" customHeight="1">
      <c r="A37" s="5" t="s">
        <v>107</v>
      </c>
      <c r="B37" s="5"/>
      <c r="C37" s="5"/>
      <c r="D37" s="5"/>
      <c r="E37" s="5" t="s">
        <v>366</v>
      </c>
      <c r="F37" s="5">
        <f t="shared" si="2"/>
        <v>0</v>
      </c>
      <c r="G37" s="5">
        <f aca="true" t="shared" si="10" ref="G37:R37">SUM(G38)</f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  <c r="K37" s="5">
        <f t="shared" si="10"/>
        <v>0</v>
      </c>
      <c r="L37" s="5">
        <f t="shared" si="10"/>
        <v>0</v>
      </c>
      <c r="M37" s="5">
        <f t="shared" si="10"/>
        <v>0</v>
      </c>
      <c r="N37" s="5">
        <f t="shared" si="10"/>
        <v>0</v>
      </c>
      <c r="O37" s="5">
        <f t="shared" si="10"/>
        <v>0</v>
      </c>
      <c r="P37" s="5">
        <f t="shared" si="10"/>
        <v>0</v>
      </c>
      <c r="Q37" s="5">
        <f t="shared" si="10"/>
        <v>0</v>
      </c>
      <c r="R37" s="5">
        <f t="shared" si="10"/>
        <v>0</v>
      </c>
      <c r="S37" s="5"/>
    </row>
    <row r="38" spans="1:19" ht="18" customHeight="1">
      <c r="A38" s="5" t="s">
        <v>189</v>
      </c>
      <c r="B38" s="5" t="s">
        <v>171</v>
      </c>
      <c r="C38" s="5" t="s">
        <v>167</v>
      </c>
      <c r="D38" s="5" t="s">
        <v>159</v>
      </c>
      <c r="E38" s="5" t="s">
        <v>259</v>
      </c>
      <c r="F38" s="5">
        <f t="shared" si="2"/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/>
    </row>
    <row r="39" spans="1:19" ht="18" customHeight="1">
      <c r="A39" s="5" t="s">
        <v>108</v>
      </c>
      <c r="B39" s="5"/>
      <c r="C39" s="5"/>
      <c r="D39" s="5"/>
      <c r="E39" s="5" t="s">
        <v>367</v>
      </c>
      <c r="F39" s="5">
        <f t="shared" si="2"/>
        <v>0</v>
      </c>
      <c r="G39" s="5">
        <f aca="true" t="shared" si="11" ref="G39:R39">SUM(G40)</f>
        <v>0</v>
      </c>
      <c r="H39" s="5">
        <f t="shared" si="11"/>
        <v>0</v>
      </c>
      <c r="I39" s="5">
        <f t="shared" si="11"/>
        <v>0</v>
      </c>
      <c r="J39" s="5">
        <f t="shared" si="11"/>
        <v>0</v>
      </c>
      <c r="K39" s="5">
        <f t="shared" si="11"/>
        <v>0</v>
      </c>
      <c r="L39" s="5">
        <f t="shared" si="11"/>
        <v>0</v>
      </c>
      <c r="M39" s="5">
        <f t="shared" si="11"/>
        <v>0</v>
      </c>
      <c r="N39" s="5">
        <f t="shared" si="11"/>
        <v>0</v>
      </c>
      <c r="O39" s="5">
        <f t="shared" si="11"/>
        <v>0</v>
      </c>
      <c r="P39" s="5">
        <f t="shared" si="11"/>
        <v>0</v>
      </c>
      <c r="Q39" s="5">
        <f t="shared" si="11"/>
        <v>0</v>
      </c>
      <c r="R39" s="5">
        <f t="shared" si="11"/>
        <v>0</v>
      </c>
      <c r="S39" s="5"/>
    </row>
    <row r="40" spans="1:19" ht="18" customHeight="1">
      <c r="A40" s="5" t="s">
        <v>190</v>
      </c>
      <c r="B40" s="5" t="s">
        <v>171</v>
      </c>
      <c r="C40" s="5" t="s">
        <v>167</v>
      </c>
      <c r="D40" s="5" t="s">
        <v>159</v>
      </c>
      <c r="E40" s="5" t="s">
        <v>259</v>
      </c>
      <c r="F40" s="5">
        <f t="shared" si="2"/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/>
    </row>
    <row r="41" spans="1:19" ht="18" customHeight="1">
      <c r="A41" s="5" t="s">
        <v>109</v>
      </c>
      <c r="B41" s="5"/>
      <c r="C41" s="5"/>
      <c r="D41" s="5"/>
      <c r="E41" s="5" t="s">
        <v>368</v>
      </c>
      <c r="F41" s="5">
        <f t="shared" si="2"/>
        <v>0</v>
      </c>
      <c r="G41" s="5">
        <f aca="true" t="shared" si="12" ref="G41:R41">SUM(G42)</f>
        <v>0</v>
      </c>
      <c r="H41" s="5">
        <f t="shared" si="12"/>
        <v>0</v>
      </c>
      <c r="I41" s="5">
        <f t="shared" si="12"/>
        <v>0</v>
      </c>
      <c r="J41" s="5">
        <f t="shared" si="12"/>
        <v>0</v>
      </c>
      <c r="K41" s="5">
        <f t="shared" si="12"/>
        <v>0</v>
      </c>
      <c r="L41" s="5">
        <f t="shared" si="12"/>
        <v>0</v>
      </c>
      <c r="M41" s="5">
        <f t="shared" si="12"/>
        <v>0</v>
      </c>
      <c r="N41" s="5">
        <f t="shared" si="12"/>
        <v>0</v>
      </c>
      <c r="O41" s="5">
        <f t="shared" si="12"/>
        <v>0</v>
      </c>
      <c r="P41" s="5">
        <f t="shared" si="12"/>
        <v>0</v>
      </c>
      <c r="Q41" s="5">
        <f t="shared" si="12"/>
        <v>0</v>
      </c>
      <c r="R41" s="5">
        <f t="shared" si="12"/>
        <v>0</v>
      </c>
      <c r="S41" s="5"/>
    </row>
    <row r="42" spans="1:19" ht="18" customHeight="1">
      <c r="A42" s="5" t="s">
        <v>191</v>
      </c>
      <c r="B42" s="5" t="s">
        <v>171</v>
      </c>
      <c r="C42" s="5" t="s">
        <v>167</v>
      </c>
      <c r="D42" s="5" t="s">
        <v>159</v>
      </c>
      <c r="E42" s="5" t="s">
        <v>259</v>
      </c>
      <c r="F42" s="5">
        <f t="shared" si="2"/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/>
    </row>
    <row r="43" spans="1:19" ht="18" customHeight="1">
      <c r="A43" s="5" t="s">
        <v>110</v>
      </c>
      <c r="B43" s="5"/>
      <c r="C43" s="5"/>
      <c r="D43" s="5"/>
      <c r="E43" s="5" t="s">
        <v>369</v>
      </c>
      <c r="F43" s="5">
        <f t="shared" si="2"/>
        <v>0</v>
      </c>
      <c r="G43" s="5">
        <f aca="true" t="shared" si="13" ref="G43:R43">SUM(G44)</f>
        <v>0</v>
      </c>
      <c r="H43" s="5">
        <f t="shared" si="13"/>
        <v>0</v>
      </c>
      <c r="I43" s="5">
        <f t="shared" si="13"/>
        <v>0</v>
      </c>
      <c r="J43" s="5">
        <f t="shared" si="13"/>
        <v>0</v>
      </c>
      <c r="K43" s="5">
        <f t="shared" si="13"/>
        <v>0</v>
      </c>
      <c r="L43" s="5">
        <f t="shared" si="13"/>
        <v>0</v>
      </c>
      <c r="M43" s="5">
        <f t="shared" si="13"/>
        <v>0</v>
      </c>
      <c r="N43" s="5">
        <f t="shared" si="13"/>
        <v>0</v>
      </c>
      <c r="O43" s="5">
        <f t="shared" si="13"/>
        <v>0</v>
      </c>
      <c r="P43" s="5">
        <f t="shared" si="13"/>
        <v>0</v>
      </c>
      <c r="Q43" s="5">
        <f t="shared" si="13"/>
        <v>0</v>
      </c>
      <c r="R43" s="5">
        <f t="shared" si="13"/>
        <v>0</v>
      </c>
      <c r="S43" s="5"/>
    </row>
    <row r="44" spans="1:19" ht="18" customHeight="1">
      <c r="A44" s="5" t="s">
        <v>192</v>
      </c>
      <c r="B44" s="5" t="s">
        <v>171</v>
      </c>
      <c r="C44" s="5" t="s">
        <v>167</v>
      </c>
      <c r="D44" s="5" t="s">
        <v>159</v>
      </c>
      <c r="E44" s="5" t="s">
        <v>259</v>
      </c>
      <c r="F44" s="5">
        <f t="shared" si="2"/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/>
    </row>
    <row r="45" spans="1:19" ht="18" customHeight="1">
      <c r="A45" s="5" t="s">
        <v>111</v>
      </c>
      <c r="B45" s="5"/>
      <c r="C45" s="5"/>
      <c r="D45" s="5"/>
      <c r="E45" s="5" t="s">
        <v>407</v>
      </c>
      <c r="F45" s="5">
        <f t="shared" si="2"/>
        <v>0</v>
      </c>
      <c r="G45" s="5">
        <f aca="true" t="shared" si="14" ref="G45:R45">SUM(G46)</f>
        <v>0</v>
      </c>
      <c r="H45" s="5">
        <f t="shared" si="14"/>
        <v>0</v>
      </c>
      <c r="I45" s="5">
        <f t="shared" si="14"/>
        <v>0</v>
      </c>
      <c r="J45" s="5">
        <f t="shared" si="14"/>
        <v>0</v>
      </c>
      <c r="K45" s="5">
        <f t="shared" si="14"/>
        <v>0</v>
      </c>
      <c r="L45" s="5">
        <f t="shared" si="14"/>
        <v>0</v>
      </c>
      <c r="M45" s="5">
        <f t="shared" si="14"/>
        <v>0</v>
      </c>
      <c r="N45" s="5">
        <f t="shared" si="14"/>
        <v>0</v>
      </c>
      <c r="O45" s="5">
        <f t="shared" si="14"/>
        <v>0</v>
      </c>
      <c r="P45" s="5">
        <f t="shared" si="14"/>
        <v>0</v>
      </c>
      <c r="Q45" s="5">
        <f t="shared" si="14"/>
        <v>0</v>
      </c>
      <c r="R45" s="5">
        <f t="shared" si="14"/>
        <v>0</v>
      </c>
      <c r="S45" s="5"/>
    </row>
    <row r="46" spans="1:19" ht="18" customHeight="1">
      <c r="A46" s="5" t="s">
        <v>193</v>
      </c>
      <c r="B46" s="5" t="s">
        <v>171</v>
      </c>
      <c r="C46" s="5" t="s">
        <v>167</v>
      </c>
      <c r="D46" s="5" t="s">
        <v>159</v>
      </c>
      <c r="E46" s="5" t="s">
        <v>259</v>
      </c>
      <c r="F46" s="5">
        <f t="shared" si="2"/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/>
    </row>
    <row r="47" spans="1:19" ht="18" customHeight="1">
      <c r="A47" s="5" t="s">
        <v>112</v>
      </c>
      <c r="B47" s="5"/>
      <c r="C47" s="5"/>
      <c r="D47" s="5"/>
      <c r="E47" s="5" t="s">
        <v>370</v>
      </c>
      <c r="F47" s="5">
        <f t="shared" si="2"/>
        <v>0</v>
      </c>
      <c r="G47" s="5">
        <f aca="true" t="shared" si="15" ref="G47:R47">SUM(G48)</f>
        <v>0</v>
      </c>
      <c r="H47" s="5">
        <f t="shared" si="15"/>
        <v>0</v>
      </c>
      <c r="I47" s="5">
        <f t="shared" si="15"/>
        <v>0</v>
      </c>
      <c r="J47" s="5">
        <f t="shared" si="15"/>
        <v>0</v>
      </c>
      <c r="K47" s="5">
        <f t="shared" si="15"/>
        <v>0</v>
      </c>
      <c r="L47" s="5">
        <f t="shared" si="15"/>
        <v>0</v>
      </c>
      <c r="M47" s="5">
        <f t="shared" si="15"/>
        <v>0</v>
      </c>
      <c r="N47" s="5">
        <f t="shared" si="15"/>
        <v>0</v>
      </c>
      <c r="O47" s="5">
        <f t="shared" si="15"/>
        <v>0</v>
      </c>
      <c r="P47" s="5">
        <f t="shared" si="15"/>
        <v>0</v>
      </c>
      <c r="Q47" s="5">
        <f t="shared" si="15"/>
        <v>0</v>
      </c>
      <c r="R47" s="5">
        <f t="shared" si="15"/>
        <v>0</v>
      </c>
      <c r="S47" s="5"/>
    </row>
    <row r="48" spans="1:19" ht="18" customHeight="1">
      <c r="A48" s="5" t="s">
        <v>194</v>
      </c>
      <c r="B48" s="5" t="s">
        <v>171</v>
      </c>
      <c r="C48" s="5" t="s">
        <v>167</v>
      </c>
      <c r="D48" s="5" t="s">
        <v>159</v>
      </c>
      <c r="E48" s="5" t="s">
        <v>259</v>
      </c>
      <c r="F48" s="5">
        <f t="shared" si="2"/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/>
    </row>
    <row r="49" spans="1:19" ht="18" customHeight="1">
      <c r="A49" s="5" t="s">
        <v>113</v>
      </c>
      <c r="B49" s="5"/>
      <c r="C49" s="5"/>
      <c r="D49" s="5"/>
      <c r="E49" s="5" t="s">
        <v>371</v>
      </c>
      <c r="F49" s="5">
        <f t="shared" si="2"/>
        <v>0</v>
      </c>
      <c r="G49" s="5">
        <f aca="true" t="shared" si="16" ref="G49:R49">SUM(G50)</f>
        <v>0</v>
      </c>
      <c r="H49" s="5">
        <f t="shared" si="16"/>
        <v>0</v>
      </c>
      <c r="I49" s="5">
        <f t="shared" si="16"/>
        <v>0</v>
      </c>
      <c r="J49" s="5">
        <f t="shared" si="16"/>
        <v>0</v>
      </c>
      <c r="K49" s="5">
        <f t="shared" si="16"/>
        <v>0</v>
      </c>
      <c r="L49" s="5">
        <f t="shared" si="16"/>
        <v>0</v>
      </c>
      <c r="M49" s="5">
        <f t="shared" si="16"/>
        <v>0</v>
      </c>
      <c r="N49" s="5">
        <f t="shared" si="16"/>
        <v>0</v>
      </c>
      <c r="O49" s="5">
        <f t="shared" si="16"/>
        <v>0</v>
      </c>
      <c r="P49" s="5">
        <f t="shared" si="16"/>
        <v>0</v>
      </c>
      <c r="Q49" s="5">
        <f t="shared" si="16"/>
        <v>0</v>
      </c>
      <c r="R49" s="5">
        <f t="shared" si="16"/>
        <v>0</v>
      </c>
      <c r="S49" s="5"/>
    </row>
    <row r="50" spans="1:19" ht="18" customHeight="1">
      <c r="A50" s="5" t="s">
        <v>195</v>
      </c>
      <c r="B50" s="5" t="s">
        <v>171</v>
      </c>
      <c r="C50" s="5" t="s">
        <v>167</v>
      </c>
      <c r="D50" s="5" t="s">
        <v>159</v>
      </c>
      <c r="E50" s="5" t="s">
        <v>259</v>
      </c>
      <c r="F50" s="5">
        <f t="shared" si="2"/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/>
    </row>
    <row r="51" spans="1:19" ht="18" customHeight="1">
      <c r="A51" s="5" t="s">
        <v>114</v>
      </c>
      <c r="B51" s="5"/>
      <c r="C51" s="5"/>
      <c r="D51" s="5"/>
      <c r="E51" s="5" t="s">
        <v>372</v>
      </c>
      <c r="F51" s="5">
        <f t="shared" si="2"/>
        <v>0</v>
      </c>
      <c r="G51" s="5">
        <f aca="true" t="shared" si="17" ref="G51:R51">SUM(G52)</f>
        <v>0</v>
      </c>
      <c r="H51" s="5">
        <f t="shared" si="17"/>
        <v>0</v>
      </c>
      <c r="I51" s="5">
        <f t="shared" si="17"/>
        <v>0</v>
      </c>
      <c r="J51" s="5">
        <f t="shared" si="17"/>
        <v>0</v>
      </c>
      <c r="K51" s="5">
        <f t="shared" si="17"/>
        <v>0</v>
      </c>
      <c r="L51" s="5">
        <f t="shared" si="17"/>
        <v>0</v>
      </c>
      <c r="M51" s="5">
        <f t="shared" si="17"/>
        <v>0</v>
      </c>
      <c r="N51" s="5">
        <f t="shared" si="17"/>
        <v>0</v>
      </c>
      <c r="O51" s="5">
        <f t="shared" si="17"/>
        <v>0</v>
      </c>
      <c r="P51" s="5">
        <f t="shared" si="17"/>
        <v>0</v>
      </c>
      <c r="Q51" s="5">
        <f t="shared" si="17"/>
        <v>0</v>
      </c>
      <c r="R51" s="5">
        <f t="shared" si="17"/>
        <v>0</v>
      </c>
      <c r="S51" s="5"/>
    </row>
    <row r="52" spans="1:19" ht="18" customHeight="1">
      <c r="A52" s="5" t="s">
        <v>196</v>
      </c>
      <c r="B52" s="5" t="s">
        <v>171</v>
      </c>
      <c r="C52" s="5" t="s">
        <v>167</v>
      </c>
      <c r="D52" s="5" t="s">
        <v>159</v>
      </c>
      <c r="E52" s="5" t="s">
        <v>259</v>
      </c>
      <c r="F52" s="5">
        <f t="shared" si="2"/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/>
    </row>
    <row r="53" spans="1:19" ht="18" customHeight="1">
      <c r="A53" s="5" t="s">
        <v>115</v>
      </c>
      <c r="B53" s="5"/>
      <c r="C53" s="5"/>
      <c r="D53" s="5"/>
      <c r="E53" s="5" t="s">
        <v>373</v>
      </c>
      <c r="F53" s="5">
        <f t="shared" si="2"/>
        <v>0</v>
      </c>
      <c r="G53" s="5">
        <f aca="true" t="shared" si="18" ref="G53:R53">SUM(G54)</f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0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/>
    </row>
    <row r="54" spans="1:19" ht="18" customHeight="1">
      <c r="A54" s="5" t="s">
        <v>197</v>
      </c>
      <c r="B54" s="5" t="s">
        <v>171</v>
      </c>
      <c r="C54" s="5" t="s">
        <v>167</v>
      </c>
      <c r="D54" s="5" t="s">
        <v>159</v>
      </c>
      <c r="E54" s="5" t="s">
        <v>259</v>
      </c>
      <c r="F54" s="5">
        <f t="shared" si="2"/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/>
    </row>
    <row r="55" spans="1:19" ht="18" customHeight="1">
      <c r="A55" s="5" t="s">
        <v>116</v>
      </c>
      <c r="B55" s="5"/>
      <c r="C55" s="5"/>
      <c r="D55" s="5"/>
      <c r="E55" s="5" t="s">
        <v>374</v>
      </c>
      <c r="F55" s="5">
        <f t="shared" si="2"/>
        <v>0</v>
      </c>
      <c r="G55" s="5">
        <f aca="true" t="shared" si="19" ref="G55:R55">SUM(G56)</f>
        <v>0</v>
      </c>
      <c r="H55" s="5">
        <f t="shared" si="19"/>
        <v>0</v>
      </c>
      <c r="I55" s="5">
        <f t="shared" si="19"/>
        <v>0</v>
      </c>
      <c r="J55" s="5">
        <f t="shared" si="19"/>
        <v>0</v>
      </c>
      <c r="K55" s="5">
        <f t="shared" si="19"/>
        <v>0</v>
      </c>
      <c r="L55" s="5">
        <f t="shared" si="19"/>
        <v>0</v>
      </c>
      <c r="M55" s="5">
        <f t="shared" si="19"/>
        <v>0</v>
      </c>
      <c r="N55" s="5">
        <f t="shared" si="19"/>
        <v>0</v>
      </c>
      <c r="O55" s="5">
        <f t="shared" si="19"/>
        <v>0</v>
      </c>
      <c r="P55" s="5">
        <f t="shared" si="19"/>
        <v>0</v>
      </c>
      <c r="Q55" s="5">
        <f t="shared" si="19"/>
        <v>0</v>
      </c>
      <c r="R55" s="5">
        <f t="shared" si="19"/>
        <v>0</v>
      </c>
      <c r="S55" s="5"/>
    </row>
    <row r="56" spans="1:19" ht="18" customHeight="1">
      <c r="A56" s="5" t="s">
        <v>198</v>
      </c>
      <c r="B56" s="5" t="s">
        <v>171</v>
      </c>
      <c r="C56" s="5" t="s">
        <v>167</v>
      </c>
      <c r="D56" s="5" t="s">
        <v>159</v>
      </c>
      <c r="E56" s="5" t="s">
        <v>259</v>
      </c>
      <c r="F56" s="5">
        <f t="shared" si="2"/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/>
    </row>
    <row r="57" spans="1:19" ht="18" customHeight="1">
      <c r="A57" s="5" t="s">
        <v>117</v>
      </c>
      <c r="B57" s="5"/>
      <c r="C57" s="5"/>
      <c r="D57" s="5"/>
      <c r="E57" s="5" t="s">
        <v>375</v>
      </c>
      <c r="F57" s="5">
        <f t="shared" si="2"/>
        <v>0</v>
      </c>
      <c r="G57" s="5">
        <f aca="true" t="shared" si="20" ref="G57:R57">SUM(G58)</f>
        <v>0</v>
      </c>
      <c r="H57" s="5">
        <f t="shared" si="20"/>
        <v>0</v>
      </c>
      <c r="I57" s="5">
        <f t="shared" si="20"/>
        <v>0</v>
      </c>
      <c r="J57" s="5">
        <f t="shared" si="20"/>
        <v>0</v>
      </c>
      <c r="K57" s="5">
        <f t="shared" si="20"/>
        <v>0</v>
      </c>
      <c r="L57" s="5">
        <f t="shared" si="20"/>
        <v>0</v>
      </c>
      <c r="M57" s="5">
        <f t="shared" si="20"/>
        <v>0</v>
      </c>
      <c r="N57" s="5">
        <f t="shared" si="20"/>
        <v>0</v>
      </c>
      <c r="O57" s="5">
        <f t="shared" si="20"/>
        <v>0</v>
      </c>
      <c r="P57" s="5">
        <f t="shared" si="20"/>
        <v>0</v>
      </c>
      <c r="Q57" s="5">
        <f t="shared" si="20"/>
        <v>0</v>
      </c>
      <c r="R57" s="5">
        <f t="shared" si="20"/>
        <v>0</v>
      </c>
      <c r="S57" s="5"/>
    </row>
    <row r="58" spans="1:19" ht="18" customHeight="1">
      <c r="A58" s="5" t="s">
        <v>199</v>
      </c>
      <c r="B58" s="5" t="s">
        <v>171</v>
      </c>
      <c r="C58" s="5" t="s">
        <v>167</v>
      </c>
      <c r="D58" s="5" t="s">
        <v>159</v>
      </c>
      <c r="E58" s="5" t="s">
        <v>259</v>
      </c>
      <c r="F58" s="5">
        <f t="shared" si="2"/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/>
    </row>
    <row r="59" spans="1:19" ht="18" customHeight="1">
      <c r="A59" s="5" t="s">
        <v>118</v>
      </c>
      <c r="B59" s="5"/>
      <c r="C59" s="5"/>
      <c r="D59" s="5"/>
      <c r="E59" s="5" t="s">
        <v>376</v>
      </c>
      <c r="F59" s="5">
        <f t="shared" si="2"/>
        <v>0</v>
      </c>
      <c r="G59" s="5">
        <f aca="true" t="shared" si="21" ref="G59:R59">SUM(G60)</f>
        <v>0</v>
      </c>
      <c r="H59" s="5">
        <f t="shared" si="21"/>
        <v>0</v>
      </c>
      <c r="I59" s="5">
        <f t="shared" si="21"/>
        <v>0</v>
      </c>
      <c r="J59" s="5">
        <f t="shared" si="21"/>
        <v>0</v>
      </c>
      <c r="K59" s="5">
        <f t="shared" si="21"/>
        <v>0</v>
      </c>
      <c r="L59" s="5">
        <f t="shared" si="21"/>
        <v>0</v>
      </c>
      <c r="M59" s="5">
        <f t="shared" si="21"/>
        <v>0</v>
      </c>
      <c r="N59" s="5">
        <f t="shared" si="21"/>
        <v>0</v>
      </c>
      <c r="O59" s="5">
        <f t="shared" si="21"/>
        <v>0</v>
      </c>
      <c r="P59" s="5">
        <f t="shared" si="21"/>
        <v>0</v>
      </c>
      <c r="Q59" s="5">
        <f t="shared" si="21"/>
        <v>0</v>
      </c>
      <c r="R59" s="5">
        <f t="shared" si="21"/>
        <v>0</v>
      </c>
      <c r="S59" s="5"/>
    </row>
    <row r="60" spans="1:19" ht="18" customHeight="1">
      <c r="A60" s="5" t="s">
        <v>200</v>
      </c>
      <c r="B60" s="5" t="s">
        <v>171</v>
      </c>
      <c r="C60" s="5" t="s">
        <v>167</v>
      </c>
      <c r="D60" s="5" t="s">
        <v>159</v>
      </c>
      <c r="E60" s="5" t="s">
        <v>259</v>
      </c>
      <c r="F60" s="5">
        <f t="shared" si="2"/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/>
    </row>
    <row r="61" spans="1:19" ht="18" customHeight="1">
      <c r="A61" s="5" t="s">
        <v>119</v>
      </c>
      <c r="B61" s="5"/>
      <c r="C61" s="5"/>
      <c r="D61" s="5"/>
      <c r="E61" s="5" t="s">
        <v>377</v>
      </c>
      <c r="F61" s="5">
        <f t="shared" si="2"/>
        <v>0</v>
      </c>
      <c r="G61" s="5">
        <f aca="true" t="shared" si="22" ref="G61:R61">SUM(G62)</f>
        <v>0</v>
      </c>
      <c r="H61" s="5">
        <f t="shared" si="22"/>
        <v>0</v>
      </c>
      <c r="I61" s="5">
        <f t="shared" si="22"/>
        <v>0</v>
      </c>
      <c r="J61" s="5">
        <f t="shared" si="22"/>
        <v>0</v>
      </c>
      <c r="K61" s="5">
        <f t="shared" si="22"/>
        <v>0</v>
      </c>
      <c r="L61" s="5">
        <f t="shared" si="22"/>
        <v>0</v>
      </c>
      <c r="M61" s="5">
        <f t="shared" si="22"/>
        <v>0</v>
      </c>
      <c r="N61" s="5">
        <f t="shared" si="22"/>
        <v>0</v>
      </c>
      <c r="O61" s="5">
        <f t="shared" si="22"/>
        <v>0</v>
      </c>
      <c r="P61" s="5">
        <f t="shared" si="22"/>
        <v>0</v>
      </c>
      <c r="Q61" s="5">
        <f t="shared" si="22"/>
        <v>0</v>
      </c>
      <c r="R61" s="5">
        <f t="shared" si="22"/>
        <v>0</v>
      </c>
      <c r="S61" s="5"/>
    </row>
    <row r="62" spans="1:19" ht="18" customHeight="1">
      <c r="A62" s="5" t="s">
        <v>201</v>
      </c>
      <c r="B62" s="5" t="s">
        <v>171</v>
      </c>
      <c r="C62" s="5" t="s">
        <v>167</v>
      </c>
      <c r="D62" s="5" t="s">
        <v>159</v>
      </c>
      <c r="E62" s="5" t="s">
        <v>259</v>
      </c>
      <c r="F62" s="5">
        <f t="shared" si="2"/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/>
    </row>
    <row r="63" spans="1:19" ht="18" customHeight="1">
      <c r="A63" s="5" t="s">
        <v>120</v>
      </c>
      <c r="B63" s="5"/>
      <c r="C63" s="5"/>
      <c r="D63" s="5"/>
      <c r="E63" s="5" t="s">
        <v>378</v>
      </c>
      <c r="F63" s="5">
        <f t="shared" si="2"/>
        <v>0</v>
      </c>
      <c r="G63" s="5">
        <f aca="true" t="shared" si="23" ref="G63:R63">SUM(G64)</f>
        <v>0</v>
      </c>
      <c r="H63" s="5">
        <f t="shared" si="23"/>
        <v>0</v>
      </c>
      <c r="I63" s="5">
        <f t="shared" si="23"/>
        <v>0</v>
      </c>
      <c r="J63" s="5">
        <f t="shared" si="23"/>
        <v>0</v>
      </c>
      <c r="K63" s="5">
        <f t="shared" si="23"/>
        <v>0</v>
      </c>
      <c r="L63" s="5">
        <f t="shared" si="23"/>
        <v>0</v>
      </c>
      <c r="M63" s="5">
        <f t="shared" si="23"/>
        <v>0</v>
      </c>
      <c r="N63" s="5">
        <f t="shared" si="23"/>
        <v>0</v>
      </c>
      <c r="O63" s="5">
        <f t="shared" si="23"/>
        <v>0</v>
      </c>
      <c r="P63" s="5">
        <f t="shared" si="23"/>
        <v>0</v>
      </c>
      <c r="Q63" s="5">
        <f t="shared" si="23"/>
        <v>0</v>
      </c>
      <c r="R63" s="5">
        <f t="shared" si="23"/>
        <v>0</v>
      </c>
      <c r="S63" s="5"/>
    </row>
    <row r="64" spans="1:19" ht="18" customHeight="1">
      <c r="A64" s="5" t="s">
        <v>202</v>
      </c>
      <c r="B64" s="5" t="s">
        <v>171</v>
      </c>
      <c r="C64" s="5" t="s">
        <v>167</v>
      </c>
      <c r="D64" s="5" t="s">
        <v>159</v>
      </c>
      <c r="E64" s="5" t="s">
        <v>259</v>
      </c>
      <c r="F64" s="5">
        <f t="shared" si="2"/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/>
    </row>
    <row r="65" spans="1:19" ht="18" customHeight="1">
      <c r="A65" s="5" t="s">
        <v>121</v>
      </c>
      <c r="B65" s="5"/>
      <c r="C65" s="5"/>
      <c r="D65" s="5"/>
      <c r="E65" s="5" t="s">
        <v>379</v>
      </c>
      <c r="F65" s="5">
        <f t="shared" si="2"/>
        <v>0</v>
      </c>
      <c r="G65" s="5">
        <f aca="true" t="shared" si="24" ref="G65:R65">SUM(G66)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0</v>
      </c>
      <c r="L65" s="5">
        <f t="shared" si="24"/>
        <v>0</v>
      </c>
      <c r="M65" s="5">
        <f t="shared" si="24"/>
        <v>0</v>
      </c>
      <c r="N65" s="5">
        <f t="shared" si="24"/>
        <v>0</v>
      </c>
      <c r="O65" s="5">
        <f t="shared" si="24"/>
        <v>0</v>
      </c>
      <c r="P65" s="5">
        <f t="shared" si="24"/>
        <v>0</v>
      </c>
      <c r="Q65" s="5">
        <f t="shared" si="24"/>
        <v>0</v>
      </c>
      <c r="R65" s="5">
        <f t="shared" si="24"/>
        <v>0</v>
      </c>
      <c r="S65" s="5"/>
    </row>
    <row r="66" spans="1:19" ht="18" customHeight="1">
      <c r="A66" s="5" t="s">
        <v>203</v>
      </c>
      <c r="B66" s="5" t="s">
        <v>171</v>
      </c>
      <c r="C66" s="5" t="s">
        <v>167</v>
      </c>
      <c r="D66" s="5" t="s">
        <v>159</v>
      </c>
      <c r="E66" s="5" t="s">
        <v>259</v>
      </c>
      <c r="F66" s="5">
        <f t="shared" si="2"/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/>
    </row>
    <row r="67" spans="1:19" ht="18" customHeight="1">
      <c r="A67" s="5" t="s">
        <v>122</v>
      </c>
      <c r="B67" s="5"/>
      <c r="C67" s="5"/>
      <c r="D67" s="5"/>
      <c r="E67" s="5" t="s">
        <v>380</v>
      </c>
      <c r="F67" s="5">
        <f t="shared" si="2"/>
        <v>0</v>
      </c>
      <c r="G67" s="5">
        <f aca="true" t="shared" si="25" ref="G67:R67">SUM(G68)</f>
        <v>0</v>
      </c>
      <c r="H67" s="5">
        <f t="shared" si="25"/>
        <v>0</v>
      </c>
      <c r="I67" s="5">
        <f t="shared" si="25"/>
        <v>0</v>
      </c>
      <c r="J67" s="5">
        <f t="shared" si="25"/>
        <v>0</v>
      </c>
      <c r="K67" s="5">
        <f t="shared" si="25"/>
        <v>0</v>
      </c>
      <c r="L67" s="5">
        <f t="shared" si="25"/>
        <v>0</v>
      </c>
      <c r="M67" s="5">
        <f t="shared" si="25"/>
        <v>0</v>
      </c>
      <c r="N67" s="5">
        <f t="shared" si="25"/>
        <v>0</v>
      </c>
      <c r="O67" s="5">
        <f t="shared" si="25"/>
        <v>0</v>
      </c>
      <c r="P67" s="5">
        <f t="shared" si="25"/>
        <v>0</v>
      </c>
      <c r="Q67" s="5">
        <f t="shared" si="25"/>
        <v>0</v>
      </c>
      <c r="R67" s="5">
        <f t="shared" si="25"/>
        <v>0</v>
      </c>
      <c r="S67" s="5"/>
    </row>
    <row r="68" spans="1:19" ht="18" customHeight="1">
      <c r="A68" s="5" t="s">
        <v>204</v>
      </c>
      <c r="B68" s="5" t="s">
        <v>171</v>
      </c>
      <c r="C68" s="5" t="s">
        <v>167</v>
      </c>
      <c r="D68" s="5" t="s">
        <v>159</v>
      </c>
      <c r="E68" s="5" t="s">
        <v>259</v>
      </c>
      <c r="F68" s="5">
        <f t="shared" si="2"/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/>
    </row>
    <row r="69" spans="1:19" ht="18" customHeight="1">
      <c r="A69" s="5" t="s">
        <v>123</v>
      </c>
      <c r="B69" s="5"/>
      <c r="C69" s="5"/>
      <c r="D69" s="5"/>
      <c r="E69" s="5" t="s">
        <v>381</v>
      </c>
      <c r="F69" s="5">
        <f t="shared" si="2"/>
        <v>0</v>
      </c>
      <c r="G69" s="5">
        <f aca="true" t="shared" si="26" ref="G69:R69">SUM(G70)</f>
        <v>0</v>
      </c>
      <c r="H69" s="5">
        <f t="shared" si="26"/>
        <v>0</v>
      </c>
      <c r="I69" s="5">
        <f t="shared" si="26"/>
        <v>0</v>
      </c>
      <c r="J69" s="5">
        <f t="shared" si="26"/>
        <v>0</v>
      </c>
      <c r="K69" s="5">
        <f t="shared" si="26"/>
        <v>0</v>
      </c>
      <c r="L69" s="5">
        <f t="shared" si="26"/>
        <v>0</v>
      </c>
      <c r="M69" s="5">
        <f t="shared" si="26"/>
        <v>0</v>
      </c>
      <c r="N69" s="5">
        <f t="shared" si="26"/>
        <v>0</v>
      </c>
      <c r="O69" s="5">
        <f t="shared" si="26"/>
        <v>0</v>
      </c>
      <c r="P69" s="5">
        <f t="shared" si="26"/>
        <v>0</v>
      </c>
      <c r="Q69" s="5">
        <f t="shared" si="26"/>
        <v>0</v>
      </c>
      <c r="R69" s="5">
        <f t="shared" si="26"/>
        <v>0</v>
      </c>
      <c r="S69" s="5"/>
    </row>
    <row r="70" spans="1:19" ht="18" customHeight="1">
      <c r="A70" s="5" t="s">
        <v>205</v>
      </c>
      <c r="B70" s="5" t="s">
        <v>171</v>
      </c>
      <c r="C70" s="5" t="s">
        <v>167</v>
      </c>
      <c r="D70" s="5" t="s">
        <v>159</v>
      </c>
      <c r="E70" s="5" t="s">
        <v>259</v>
      </c>
      <c r="F70" s="5">
        <f t="shared" si="2"/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/>
    </row>
    <row r="71" spans="1:19" ht="18" customHeight="1">
      <c r="A71" s="5" t="s">
        <v>124</v>
      </c>
      <c r="B71" s="5"/>
      <c r="C71" s="5"/>
      <c r="D71" s="5"/>
      <c r="E71" s="5" t="s">
        <v>382</v>
      </c>
      <c r="F71" s="5">
        <f t="shared" si="2"/>
        <v>0</v>
      </c>
      <c r="G71" s="5">
        <f aca="true" t="shared" si="27" ref="G71:R71">SUM(G72)</f>
        <v>0</v>
      </c>
      <c r="H71" s="5">
        <f t="shared" si="27"/>
        <v>0</v>
      </c>
      <c r="I71" s="5">
        <f t="shared" si="27"/>
        <v>0</v>
      </c>
      <c r="J71" s="5">
        <f t="shared" si="27"/>
        <v>0</v>
      </c>
      <c r="K71" s="5">
        <f t="shared" si="27"/>
        <v>0</v>
      </c>
      <c r="L71" s="5">
        <f t="shared" si="27"/>
        <v>0</v>
      </c>
      <c r="M71" s="5">
        <f t="shared" si="27"/>
        <v>0</v>
      </c>
      <c r="N71" s="5">
        <f t="shared" si="27"/>
        <v>0</v>
      </c>
      <c r="O71" s="5">
        <f t="shared" si="27"/>
        <v>0</v>
      </c>
      <c r="P71" s="5">
        <f t="shared" si="27"/>
        <v>0</v>
      </c>
      <c r="Q71" s="5">
        <f t="shared" si="27"/>
        <v>0</v>
      </c>
      <c r="R71" s="5">
        <f t="shared" si="27"/>
        <v>0</v>
      </c>
      <c r="S71" s="5"/>
    </row>
    <row r="72" spans="1:19" ht="18" customHeight="1">
      <c r="A72" s="5">
        <v>6062522</v>
      </c>
      <c r="B72" s="5" t="s">
        <v>171</v>
      </c>
      <c r="C72" s="5" t="s">
        <v>167</v>
      </c>
      <c r="D72" s="5" t="s">
        <v>159</v>
      </c>
      <c r="E72" s="5" t="s">
        <v>259</v>
      </c>
      <c r="F72" s="5">
        <f t="shared" si="2"/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/>
    </row>
    <row r="73" spans="1:19" ht="18" customHeight="1">
      <c r="A73" s="5" t="s">
        <v>206</v>
      </c>
      <c r="B73" s="5"/>
      <c r="C73" s="5"/>
      <c r="D73" s="5"/>
      <c r="E73" s="5" t="s">
        <v>383</v>
      </c>
      <c r="F73" s="5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8" customHeight="1">
      <c r="A74" s="5" t="s">
        <v>206</v>
      </c>
      <c r="B74" s="5" t="s">
        <v>171</v>
      </c>
      <c r="C74" s="5" t="s">
        <v>167</v>
      </c>
      <c r="D74" s="5" t="s">
        <v>159</v>
      </c>
      <c r="E74" s="5" t="s">
        <v>259</v>
      </c>
      <c r="F74" s="5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8" customHeight="1">
      <c r="A75" s="5">
        <v>6062524</v>
      </c>
      <c r="B75" s="5"/>
      <c r="C75" s="5"/>
      <c r="D75" s="5"/>
      <c r="E75" s="5" t="s">
        <v>384</v>
      </c>
      <c r="F75" s="5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8" customHeight="1">
      <c r="A76" s="5">
        <v>6062524</v>
      </c>
      <c r="B76" s="5" t="s">
        <v>171</v>
      </c>
      <c r="C76" s="5" t="s">
        <v>167</v>
      </c>
      <c r="D76" s="5" t="s">
        <v>159</v>
      </c>
      <c r="E76" s="5" t="s">
        <v>259</v>
      </c>
      <c r="F76" s="5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8" customHeight="1">
      <c r="A77" s="5">
        <v>6062525</v>
      </c>
      <c r="B77" s="5"/>
      <c r="C77" s="5"/>
      <c r="D77" s="5"/>
      <c r="E77" s="5" t="s">
        <v>385</v>
      </c>
      <c r="F77" s="5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8" customHeight="1">
      <c r="A78" s="5" t="s">
        <v>404</v>
      </c>
      <c r="B78" s="5" t="s">
        <v>171</v>
      </c>
      <c r="C78" s="5" t="s">
        <v>167</v>
      </c>
      <c r="D78" s="5" t="s">
        <v>159</v>
      </c>
      <c r="E78" s="5" t="s">
        <v>259</v>
      </c>
      <c r="F78" s="5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8" customHeight="1">
      <c r="A79" s="5" t="s">
        <v>405</v>
      </c>
      <c r="B79" s="5"/>
      <c r="C79" s="5"/>
      <c r="D79" s="5"/>
      <c r="E79" s="5" t="s">
        <v>386</v>
      </c>
      <c r="F79" s="5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8" customHeight="1">
      <c r="A80" s="5">
        <v>6062526</v>
      </c>
      <c r="B80" s="5" t="s">
        <v>171</v>
      </c>
      <c r="C80" s="5" t="s">
        <v>167</v>
      </c>
      <c r="D80" s="5" t="s">
        <v>159</v>
      </c>
      <c r="E80" s="5" t="s">
        <v>259</v>
      </c>
      <c r="F80" s="5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8" customHeight="1">
      <c r="A81" s="5">
        <v>6062527</v>
      </c>
      <c r="B81" s="5"/>
      <c r="C81" s="5"/>
      <c r="D81" s="5"/>
      <c r="E81" s="5" t="s">
        <v>387</v>
      </c>
      <c r="F81" s="5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8" customHeight="1">
      <c r="A82" s="5">
        <v>6062527</v>
      </c>
      <c r="B82" s="5" t="s">
        <v>171</v>
      </c>
      <c r="C82" s="5" t="s">
        <v>167</v>
      </c>
      <c r="D82" s="5" t="s">
        <v>159</v>
      </c>
      <c r="E82" s="5" t="s">
        <v>259</v>
      </c>
      <c r="F82" s="5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8" customHeight="1">
      <c r="A83" s="5">
        <v>6062528</v>
      </c>
      <c r="B83" s="5"/>
      <c r="C83" s="5"/>
      <c r="D83" s="5"/>
      <c r="E83" s="5" t="s">
        <v>388</v>
      </c>
      <c r="F83" s="5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8" customHeight="1">
      <c r="A84" s="5">
        <v>6062528</v>
      </c>
      <c r="B84" s="5" t="s">
        <v>171</v>
      </c>
      <c r="C84" s="5" t="s">
        <v>167</v>
      </c>
      <c r="D84" s="5" t="s">
        <v>159</v>
      </c>
      <c r="E84" s="5" t="s">
        <v>259</v>
      </c>
      <c r="F84" s="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8" customHeight="1">
      <c r="A85" s="5">
        <v>6062529</v>
      </c>
      <c r="B85" s="5"/>
      <c r="C85" s="5"/>
      <c r="D85" s="5"/>
      <c r="E85" s="5" t="s">
        <v>389</v>
      </c>
      <c r="F85" s="5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8" customHeight="1">
      <c r="A86" s="5">
        <v>6062529</v>
      </c>
      <c r="B86" s="5" t="s">
        <v>171</v>
      </c>
      <c r="C86" s="5" t="s">
        <v>167</v>
      </c>
      <c r="D86" s="5" t="s">
        <v>159</v>
      </c>
      <c r="E86" s="5" t="s">
        <v>259</v>
      </c>
      <c r="F86" s="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8" customHeight="1">
      <c r="A87" s="5">
        <v>6062530</v>
      </c>
      <c r="B87" s="5"/>
      <c r="C87" s="5"/>
      <c r="D87" s="5"/>
      <c r="E87" s="5" t="s">
        <v>390</v>
      </c>
      <c r="F87" s="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8" customHeight="1">
      <c r="A88" s="5">
        <v>6062530</v>
      </c>
      <c r="B88" s="5" t="s">
        <v>171</v>
      </c>
      <c r="C88" s="5" t="s">
        <v>167</v>
      </c>
      <c r="D88" s="5" t="s">
        <v>159</v>
      </c>
      <c r="E88" s="5" t="s">
        <v>259</v>
      </c>
      <c r="F88" s="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8" customHeight="1">
      <c r="A89" s="5">
        <v>6062531</v>
      </c>
      <c r="B89" s="5"/>
      <c r="C89" s="5"/>
      <c r="D89" s="5"/>
      <c r="E89" s="5" t="s">
        <v>391</v>
      </c>
      <c r="F89" s="5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8" customHeight="1">
      <c r="A90" s="5">
        <v>6062531</v>
      </c>
      <c r="B90" s="5" t="s">
        <v>171</v>
      </c>
      <c r="C90" s="5" t="s">
        <v>167</v>
      </c>
      <c r="D90" s="5" t="s">
        <v>159</v>
      </c>
      <c r="E90" s="5" t="s">
        <v>259</v>
      </c>
      <c r="F90" s="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8" customHeight="1">
      <c r="A91" s="5">
        <v>6062532</v>
      </c>
      <c r="B91" s="5"/>
      <c r="C91" s="5"/>
      <c r="D91" s="5"/>
      <c r="E91" s="5" t="s">
        <v>392</v>
      </c>
      <c r="F91" s="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8" customHeight="1">
      <c r="A92" s="5">
        <v>6062532</v>
      </c>
      <c r="B92" s="5" t="s">
        <v>171</v>
      </c>
      <c r="C92" s="5" t="s">
        <v>167</v>
      </c>
      <c r="D92" s="5" t="s">
        <v>159</v>
      </c>
      <c r="E92" s="5" t="s">
        <v>259</v>
      </c>
      <c r="F92" s="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8" customHeight="1">
      <c r="A93" s="5">
        <v>6062533</v>
      </c>
      <c r="B93" s="5"/>
      <c r="C93" s="5"/>
      <c r="D93" s="5"/>
      <c r="E93" s="5" t="s">
        <v>393</v>
      </c>
      <c r="F93" s="5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8" customHeight="1">
      <c r="A94" s="5">
        <v>6062533</v>
      </c>
      <c r="B94" s="5" t="s">
        <v>171</v>
      </c>
      <c r="C94" s="5" t="s">
        <v>167</v>
      </c>
      <c r="D94" s="5" t="s">
        <v>159</v>
      </c>
      <c r="E94" s="5" t="s">
        <v>259</v>
      </c>
      <c r="F94" s="5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8" customHeight="1">
      <c r="A95" s="5">
        <v>6062534</v>
      </c>
      <c r="B95" s="5"/>
      <c r="C95" s="5"/>
      <c r="D95" s="5"/>
      <c r="E95" s="5" t="s">
        <v>394</v>
      </c>
      <c r="F95" s="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8" customHeight="1">
      <c r="A96" s="5">
        <v>6062534</v>
      </c>
      <c r="B96" s="5" t="s">
        <v>171</v>
      </c>
      <c r="C96" s="5" t="s">
        <v>167</v>
      </c>
      <c r="D96" s="5" t="s">
        <v>159</v>
      </c>
      <c r="E96" s="5" t="s">
        <v>259</v>
      </c>
      <c r="F96" s="5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8" customHeight="1">
      <c r="A97" s="5">
        <v>6062535</v>
      </c>
      <c r="B97" s="5"/>
      <c r="C97" s="5"/>
      <c r="D97" s="5"/>
      <c r="E97" s="5" t="s">
        <v>395</v>
      </c>
      <c r="F97" s="5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8" customHeight="1">
      <c r="A98" s="5">
        <v>6062535</v>
      </c>
      <c r="B98" s="5" t="s">
        <v>171</v>
      </c>
      <c r="C98" s="5" t="s">
        <v>167</v>
      </c>
      <c r="D98" s="5" t="s">
        <v>159</v>
      </c>
      <c r="E98" s="5" t="s">
        <v>259</v>
      </c>
      <c r="F98" s="5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8" customHeight="1">
      <c r="A99" s="5">
        <v>6062536</v>
      </c>
      <c r="B99" s="5"/>
      <c r="C99" s="5"/>
      <c r="D99" s="5"/>
      <c r="E99" s="5" t="s">
        <v>396</v>
      </c>
      <c r="F99" s="5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8" customHeight="1">
      <c r="A100" s="5">
        <v>6062536</v>
      </c>
      <c r="B100" s="5" t="s">
        <v>171</v>
      </c>
      <c r="C100" s="5" t="s">
        <v>167</v>
      </c>
      <c r="D100" s="5" t="s">
        <v>159</v>
      </c>
      <c r="E100" s="5" t="s">
        <v>259</v>
      </c>
      <c r="F100" s="5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8" customHeight="1">
      <c r="A101" s="5">
        <v>6062537</v>
      </c>
      <c r="B101" s="5"/>
      <c r="C101" s="5"/>
      <c r="D101" s="5"/>
      <c r="E101" s="5" t="s">
        <v>397</v>
      </c>
      <c r="F101" s="5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8" customHeight="1">
      <c r="A102" s="5">
        <v>6062537</v>
      </c>
      <c r="B102" s="5" t="s">
        <v>171</v>
      </c>
      <c r="C102" s="5" t="s">
        <v>167</v>
      </c>
      <c r="D102" s="5" t="s">
        <v>159</v>
      </c>
      <c r="E102" s="5" t="s">
        <v>259</v>
      </c>
      <c r="F102" s="5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8" customHeight="1">
      <c r="A103" s="5">
        <v>6062538</v>
      </c>
      <c r="B103" s="5"/>
      <c r="C103" s="5"/>
      <c r="D103" s="5"/>
      <c r="E103" s="5" t="s">
        <v>398</v>
      </c>
      <c r="F103" s="5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8" customHeight="1">
      <c r="A104" s="5">
        <v>6062538</v>
      </c>
      <c r="B104" s="5" t="s">
        <v>171</v>
      </c>
      <c r="C104" s="5" t="s">
        <v>167</v>
      </c>
      <c r="D104" s="5" t="s">
        <v>159</v>
      </c>
      <c r="E104" s="5" t="s">
        <v>259</v>
      </c>
      <c r="F104" s="5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8" customHeight="1">
      <c r="A105" s="5">
        <v>6062539</v>
      </c>
      <c r="B105" s="5"/>
      <c r="C105" s="5"/>
      <c r="D105" s="5"/>
      <c r="E105" s="5" t="s">
        <v>399</v>
      </c>
      <c r="F105" s="5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8" customHeight="1">
      <c r="A106" s="5">
        <v>6062539</v>
      </c>
      <c r="B106" s="5" t="s">
        <v>171</v>
      </c>
      <c r="C106" s="5" t="s">
        <v>167</v>
      </c>
      <c r="D106" s="5" t="s">
        <v>159</v>
      </c>
      <c r="E106" s="5" t="s">
        <v>259</v>
      </c>
      <c r="F106" s="5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8" customHeight="1">
      <c r="A107" s="5">
        <v>6062540</v>
      </c>
      <c r="B107" s="5"/>
      <c r="C107" s="5"/>
      <c r="D107" s="5"/>
      <c r="E107" s="5" t="s">
        <v>400</v>
      </c>
      <c r="F107" s="5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8" customHeight="1">
      <c r="A108" s="5">
        <v>6062540</v>
      </c>
      <c r="B108" s="5" t="s">
        <v>171</v>
      </c>
      <c r="C108" s="5" t="s">
        <v>167</v>
      </c>
      <c r="D108" s="5" t="s">
        <v>159</v>
      </c>
      <c r="E108" s="5" t="s">
        <v>259</v>
      </c>
      <c r="F108" s="5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8" customHeight="1">
      <c r="A109" s="5">
        <v>6062541</v>
      </c>
      <c r="B109" s="5"/>
      <c r="C109" s="5"/>
      <c r="D109" s="5"/>
      <c r="E109" s="5" t="s">
        <v>401</v>
      </c>
      <c r="F109" s="5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8" customHeight="1">
      <c r="A110" s="5">
        <v>6062542</v>
      </c>
      <c r="B110" s="5" t="s">
        <v>171</v>
      </c>
      <c r="C110" s="5" t="s">
        <v>167</v>
      </c>
      <c r="D110" s="5" t="s">
        <v>159</v>
      </c>
      <c r="E110" s="5" t="s">
        <v>259</v>
      </c>
      <c r="F110" s="5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8" customHeight="1">
      <c r="A111" s="5">
        <v>6062542</v>
      </c>
      <c r="B111" s="5"/>
      <c r="C111" s="5"/>
      <c r="D111" s="5"/>
      <c r="E111" s="5" t="s">
        <v>402</v>
      </c>
      <c r="F111" s="5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8" customHeight="1">
      <c r="A112" s="5">
        <v>6062543</v>
      </c>
      <c r="B112" s="5" t="s">
        <v>171</v>
      </c>
      <c r="C112" s="5" t="s">
        <v>167</v>
      </c>
      <c r="D112" s="5" t="s">
        <v>159</v>
      </c>
      <c r="E112" s="5" t="s">
        <v>259</v>
      </c>
      <c r="F112" s="5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8" customHeight="1">
      <c r="A113" s="5">
        <v>6062543</v>
      </c>
      <c r="B113" s="5"/>
      <c r="C113" s="5"/>
      <c r="D113" s="5"/>
      <c r="E113" s="5" t="s">
        <v>403</v>
      </c>
      <c r="F113" s="5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8" customHeight="1">
      <c r="A114" s="5">
        <v>6062543</v>
      </c>
      <c r="B114" s="5" t="s">
        <v>167</v>
      </c>
      <c r="C114" s="5" t="s">
        <v>159</v>
      </c>
      <c r="D114" s="5" t="s">
        <v>259</v>
      </c>
      <c r="E114" s="5" t="s">
        <v>403</v>
      </c>
      <c r="F114" s="5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</sheetData>
  <sheetProtection/>
  <mergeCells count="3">
    <mergeCell ref="A2:S2"/>
    <mergeCell ref="Q1:S1"/>
    <mergeCell ref="Q3:S3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9" scale="6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2022-03-07T02:36:06Z</cp:lastPrinted>
  <dcterms:created xsi:type="dcterms:W3CDTF">2016-06-30T03:29:24Z</dcterms:created>
  <dcterms:modified xsi:type="dcterms:W3CDTF">2022-03-07T02:36:20Z</dcterms:modified>
  <cp:category/>
  <cp:version/>
  <cp:contentType/>
  <cp:contentStatus/>
</cp:coreProperties>
</file>