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7893_68564b8b486f1" sheetId="1" r:id="rId1"/>
  </sheets>
  <definedNames>
    <definedName name="_xlnm._FilterDatabase" localSheetId="0" hidden="1">'7893_68564b8b486f1'!$B$2:$BC$60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<sst xmlns="http://schemas.openxmlformats.org/spreadsheetml/2006/main" count="123" uniqueCount="19">
  <si>
    <t>万宁市2025年赴高校招聘医疗卫生专业技术人才资格初审合格名单 （江西中医药大学考点)</t>
  </si>
  <si>
    <t>序号</t>
  </si>
  <si>
    <t>岗位代码</t>
  </si>
  <si>
    <t>岗位名称</t>
  </si>
  <si>
    <t>招聘单位</t>
  </si>
  <si>
    <t>姓名</t>
  </si>
  <si>
    <t>性别</t>
  </si>
  <si>
    <t>外科医师</t>
  </si>
  <si>
    <t>万宁市人民医院/市医院驻看守所和戒毒所</t>
  </si>
  <si>
    <t>妇产科医师</t>
  </si>
  <si>
    <t>万宁市人民医院</t>
  </si>
  <si>
    <t>影像医师</t>
  </si>
  <si>
    <t>万宁市妇幼保健院</t>
  </si>
  <si>
    <t>中医师</t>
  </si>
  <si>
    <t>放射技师</t>
  </si>
  <si>
    <t>万宁市医共体各分院</t>
  </si>
  <si>
    <t>万宁市中医院</t>
  </si>
  <si>
    <t>针灸推拿医师</t>
  </si>
  <si>
    <t>万宁市中医院/万宁市医共体北大分院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</si>
</sst>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0"/>
  <sheetViews>
    <sheetView tabSelected="1" zoomScaleSheetLayoutView="60" workbookViewId="0">
      <selection activeCell="A1" sqref="A1:F1"/>
    </sheetView>
  </sheetViews>
  <sheetFormatPr defaultColWidth="9" defaultRowHeight="13.5" outlineLevelCol="5"/>
  <cols>
    <col min="2" max="2" width="12.75" customWidth="1"/>
    <col min="3" max="3" width="18.25" customWidth="1"/>
    <col min="4" max="4" width="40.375" customWidth="1"/>
    <col min="5" max="5" width="13.5" customWidth="1"/>
    <col min="6" max="6" width="13" customWidth="1"/>
  </cols>
  <sheetData>
    <row r="1" ht="77" customHeight="1" spans="1:6">
      <c r="A1" s="2" t="s">
        <v>0</v>
      </c>
      <c r="B1" s="3"/>
      <c r="C1" s="3"/>
      <c r="D1" s="3"/>
      <c r="E1" s="3"/>
      <c r="F1" s="3"/>
    </row>
    <row r="2" s="1" customFormat="1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4">
        <v>1</v>
      </c>
      <c r="B3" s="4" t="str">
        <f>"0107"</f>
        <v>0107</v>
      </c>
      <c r="C3" s="4" t="s">
        <v>7</v>
      </c>
      <c r="D3" s="4" t="s">
        <v>8</v>
      </c>
      <c r="E3" s="4" t="str">
        <f>"莫雨漫"</f>
        <v>莫雨漫</v>
      </c>
      <c r="F3" s="4" t="str">
        <f>"女"</f>
        <v>女</v>
      </c>
    </row>
    <row r="4" s="1" customFormat="1" ht="25" customHeight="1" spans="1:6">
      <c r="A4" s="4">
        <v>2</v>
      </c>
      <c r="B4" s="4" t="str">
        <f>"0108"</f>
        <v>0108</v>
      </c>
      <c r="C4" s="4" t="s">
        <v>9</v>
      </c>
      <c r="D4" s="4" t="s">
        <v>10</v>
      </c>
      <c r="E4" s="4" t="str">
        <f>"陈美华"</f>
        <v>陈美华</v>
      </c>
      <c r="F4" s="4" t="str">
        <f>"女"</f>
        <v>女</v>
      </c>
    </row>
    <row r="5" s="1" customFormat="1" ht="25" customHeight="1" spans="1:6">
      <c r="A5" s="4">
        <v>3</v>
      </c>
      <c r="B5" s="4" t="str">
        <f>"0114"</f>
        <v>0114</v>
      </c>
      <c r="C5" s="4" t="s">
        <v>11</v>
      </c>
      <c r="D5" s="4" t="s">
        <v>10</v>
      </c>
      <c r="E5" s="4" t="str">
        <f>"纪文静"</f>
        <v>纪文静</v>
      </c>
      <c r="F5" s="4" t="str">
        <f>"女"</f>
        <v>女</v>
      </c>
    </row>
    <row r="6" s="1" customFormat="1" ht="25" customHeight="1" spans="1:6">
      <c r="A6" s="4">
        <v>4</v>
      </c>
      <c r="B6" s="4" t="str">
        <f>"0117"</f>
        <v>0117</v>
      </c>
      <c r="C6" s="4" t="s">
        <v>9</v>
      </c>
      <c r="D6" s="4" t="s">
        <v>12</v>
      </c>
      <c r="E6" s="4" t="str">
        <f>"倪兴鑫"</f>
        <v>倪兴鑫</v>
      </c>
      <c r="F6" s="4" t="str">
        <f>"男"</f>
        <v>男</v>
      </c>
    </row>
    <row r="7" s="1" customFormat="1" ht="25" customHeight="1" spans="1:6">
      <c r="A7" s="4">
        <v>5</v>
      </c>
      <c r="B7" s="4" t="str">
        <f>"0117"</f>
        <v>0117</v>
      </c>
      <c r="C7" s="4" t="s">
        <v>9</v>
      </c>
      <c r="D7" s="4" t="s">
        <v>12</v>
      </c>
      <c r="E7" s="4" t="str">
        <f>"寇语航"</f>
        <v>寇语航</v>
      </c>
      <c r="F7" s="4" t="str">
        <f>"女"</f>
        <v>女</v>
      </c>
    </row>
    <row r="8" s="1" customFormat="1" ht="25" customHeight="1" spans="1:6">
      <c r="A8" s="4">
        <v>6</v>
      </c>
      <c r="B8" s="4" t="str">
        <f t="shared" ref="B8:B14" si="0">"0121"</f>
        <v>0121</v>
      </c>
      <c r="C8" s="4" t="s">
        <v>13</v>
      </c>
      <c r="D8" s="4" t="s">
        <v>12</v>
      </c>
      <c r="E8" s="4" t="str">
        <f>"邓丝薇"</f>
        <v>邓丝薇</v>
      </c>
      <c r="F8" s="4" t="str">
        <f>"女"</f>
        <v>女</v>
      </c>
    </row>
    <row r="9" s="1" customFormat="1" ht="25" customHeight="1" spans="1:6">
      <c r="A9" s="4">
        <v>7</v>
      </c>
      <c r="B9" s="4" t="str">
        <f t="shared" si="0"/>
        <v>0121</v>
      </c>
      <c r="C9" s="4" t="s">
        <v>13</v>
      </c>
      <c r="D9" s="4" t="s">
        <v>12</v>
      </c>
      <c r="E9" s="4" t="str">
        <f>"余淋"</f>
        <v>余淋</v>
      </c>
      <c r="F9" s="4" t="str">
        <f>"女"</f>
        <v>女</v>
      </c>
    </row>
    <row r="10" s="1" customFormat="1" ht="25" customHeight="1" spans="1:6">
      <c r="A10" s="4">
        <v>8</v>
      </c>
      <c r="B10" s="4" t="str">
        <f t="shared" si="0"/>
        <v>0121</v>
      </c>
      <c r="C10" s="4" t="s">
        <v>13</v>
      </c>
      <c r="D10" s="4" t="s">
        <v>12</v>
      </c>
      <c r="E10" s="4" t="str">
        <f>"黄婉云"</f>
        <v>黄婉云</v>
      </c>
      <c r="F10" s="4" t="str">
        <f>"女"</f>
        <v>女</v>
      </c>
    </row>
    <row r="11" s="1" customFormat="1" ht="25" customHeight="1" spans="1:6">
      <c r="A11" s="4">
        <v>9</v>
      </c>
      <c r="B11" s="4" t="str">
        <f t="shared" si="0"/>
        <v>0121</v>
      </c>
      <c r="C11" s="4" t="s">
        <v>13</v>
      </c>
      <c r="D11" s="4" t="s">
        <v>12</v>
      </c>
      <c r="E11" s="4" t="str">
        <f>"方成志"</f>
        <v>方成志</v>
      </c>
      <c r="F11" s="4" t="str">
        <f>"男"</f>
        <v>男</v>
      </c>
    </row>
    <row r="12" s="1" customFormat="1" ht="25" customHeight="1" spans="1:6">
      <c r="A12" s="4">
        <v>10</v>
      </c>
      <c r="B12" s="4" t="str">
        <f t="shared" si="0"/>
        <v>0121</v>
      </c>
      <c r="C12" s="4" t="s">
        <v>13</v>
      </c>
      <c r="D12" s="4" t="s">
        <v>12</v>
      </c>
      <c r="E12" s="4" t="str">
        <f>"曾文勇"</f>
        <v>曾文勇</v>
      </c>
      <c r="F12" s="4" t="str">
        <f>"男"</f>
        <v>男</v>
      </c>
    </row>
    <row r="13" s="1" customFormat="1" ht="25" customHeight="1" spans="1:6">
      <c r="A13" s="4">
        <v>11</v>
      </c>
      <c r="B13" s="4" t="str">
        <f t="shared" si="0"/>
        <v>0121</v>
      </c>
      <c r="C13" s="4" t="s">
        <v>13</v>
      </c>
      <c r="D13" s="4" t="s">
        <v>12</v>
      </c>
      <c r="E13" s="4" t="str">
        <f>"邱录盛"</f>
        <v>邱录盛</v>
      </c>
      <c r="F13" s="4" t="str">
        <f>"男"</f>
        <v>男</v>
      </c>
    </row>
    <row r="14" s="1" customFormat="1" ht="25" customHeight="1" spans="1:6">
      <c r="A14" s="4">
        <v>12</v>
      </c>
      <c r="B14" s="4" t="str">
        <f t="shared" si="0"/>
        <v>0121</v>
      </c>
      <c r="C14" s="4" t="s">
        <v>13</v>
      </c>
      <c r="D14" s="4" t="s">
        <v>12</v>
      </c>
      <c r="E14" s="4" t="str">
        <f>"徐杰"</f>
        <v>徐杰</v>
      </c>
      <c r="F14" s="4" t="str">
        <f>"男"</f>
        <v>男</v>
      </c>
    </row>
    <row r="15" s="1" customFormat="1" ht="25" customHeight="1" spans="1:6">
      <c r="A15" s="4">
        <v>13</v>
      </c>
      <c r="B15" s="4" t="str">
        <f>"0123"</f>
        <v>0123</v>
      </c>
      <c r="C15" s="4" t="s">
        <v>11</v>
      </c>
      <c r="D15" s="4" t="s">
        <v>12</v>
      </c>
      <c r="E15" s="4" t="str">
        <f>"文晖平"</f>
        <v>文晖平</v>
      </c>
      <c r="F15" s="4" t="str">
        <f>"男"</f>
        <v>男</v>
      </c>
    </row>
    <row r="16" s="1" customFormat="1" ht="25" customHeight="1" spans="1:6">
      <c r="A16" s="4">
        <v>14</v>
      </c>
      <c r="B16" s="4" t="str">
        <f t="shared" ref="B16:B46" si="1">"0127"</f>
        <v>0127</v>
      </c>
      <c r="C16" s="4" t="s">
        <v>14</v>
      </c>
      <c r="D16" s="4" t="s">
        <v>15</v>
      </c>
      <c r="E16" s="4" t="str">
        <f>"肖文清"</f>
        <v>肖文清</v>
      </c>
      <c r="F16" s="4" t="str">
        <f>"女"</f>
        <v>女</v>
      </c>
    </row>
    <row r="17" s="1" customFormat="1" ht="25" customHeight="1" spans="1:6">
      <c r="A17" s="4">
        <v>15</v>
      </c>
      <c r="B17" s="4" t="str">
        <f t="shared" si="1"/>
        <v>0127</v>
      </c>
      <c r="C17" s="4" t="s">
        <v>14</v>
      </c>
      <c r="D17" s="4" t="s">
        <v>15</v>
      </c>
      <c r="E17" s="4" t="str">
        <f>"谌娜"</f>
        <v>谌娜</v>
      </c>
      <c r="F17" s="4" t="str">
        <f>"女"</f>
        <v>女</v>
      </c>
    </row>
    <row r="18" s="1" customFormat="1" ht="25" customHeight="1" spans="1:6">
      <c r="A18" s="4">
        <v>16</v>
      </c>
      <c r="B18" s="4" t="str">
        <f t="shared" si="1"/>
        <v>0127</v>
      </c>
      <c r="C18" s="4" t="s">
        <v>14</v>
      </c>
      <c r="D18" s="4" t="s">
        <v>15</v>
      </c>
      <c r="E18" s="4" t="str">
        <f>"黄钰格"</f>
        <v>黄钰格</v>
      </c>
      <c r="F18" s="4" t="str">
        <f>"女"</f>
        <v>女</v>
      </c>
    </row>
    <row r="19" s="1" customFormat="1" ht="25" customHeight="1" spans="1:6">
      <c r="A19" s="4">
        <v>17</v>
      </c>
      <c r="B19" s="4" t="str">
        <f t="shared" si="1"/>
        <v>0127</v>
      </c>
      <c r="C19" s="4" t="s">
        <v>14</v>
      </c>
      <c r="D19" s="4" t="s">
        <v>15</v>
      </c>
      <c r="E19" s="4" t="str">
        <f>"谢雨盖"</f>
        <v>谢雨盖</v>
      </c>
      <c r="F19" s="4" t="str">
        <f>"男"</f>
        <v>男</v>
      </c>
    </row>
    <row r="20" s="1" customFormat="1" ht="25" customHeight="1" spans="1:6">
      <c r="A20" s="4">
        <v>18</v>
      </c>
      <c r="B20" s="4" t="str">
        <f t="shared" si="1"/>
        <v>0127</v>
      </c>
      <c r="C20" s="4" t="s">
        <v>14</v>
      </c>
      <c r="D20" s="4" t="s">
        <v>15</v>
      </c>
      <c r="E20" s="4" t="str">
        <f>"黄海玲"</f>
        <v>黄海玲</v>
      </c>
      <c r="F20" s="4" t="str">
        <f>"女"</f>
        <v>女</v>
      </c>
    </row>
    <row r="21" s="1" customFormat="1" ht="25" customHeight="1" spans="1:6">
      <c r="A21" s="4">
        <v>19</v>
      </c>
      <c r="B21" s="4" t="str">
        <f t="shared" si="1"/>
        <v>0127</v>
      </c>
      <c r="C21" s="4" t="s">
        <v>14</v>
      </c>
      <c r="D21" s="4" t="s">
        <v>15</v>
      </c>
      <c r="E21" s="4" t="str">
        <f>"胡发树"</f>
        <v>胡发树</v>
      </c>
      <c r="F21" s="4" t="str">
        <f>"男"</f>
        <v>男</v>
      </c>
    </row>
    <row r="22" s="1" customFormat="1" ht="25" customHeight="1" spans="1:6">
      <c r="A22" s="4">
        <v>20</v>
      </c>
      <c r="B22" s="4" t="str">
        <f t="shared" si="1"/>
        <v>0127</v>
      </c>
      <c r="C22" s="4" t="s">
        <v>14</v>
      </c>
      <c r="D22" s="4" t="s">
        <v>15</v>
      </c>
      <c r="E22" s="4" t="str">
        <f>"杨婷婷"</f>
        <v>杨婷婷</v>
      </c>
      <c r="F22" s="4" t="str">
        <f t="shared" ref="F22:F29" si="2">"女"</f>
        <v>女</v>
      </c>
    </row>
    <row r="23" s="1" customFormat="1" ht="25" customHeight="1" spans="1:6">
      <c r="A23" s="4">
        <v>21</v>
      </c>
      <c r="B23" s="4" t="str">
        <f t="shared" si="1"/>
        <v>0127</v>
      </c>
      <c r="C23" s="4" t="s">
        <v>14</v>
      </c>
      <c r="D23" s="4" t="s">
        <v>15</v>
      </c>
      <c r="E23" s="4" t="str">
        <f>"胡莹莹"</f>
        <v>胡莹莹</v>
      </c>
      <c r="F23" s="4" t="str">
        <f t="shared" si="2"/>
        <v>女</v>
      </c>
    </row>
    <row r="24" s="1" customFormat="1" ht="25" customHeight="1" spans="1:6">
      <c r="A24" s="4">
        <v>22</v>
      </c>
      <c r="B24" s="4" t="str">
        <f t="shared" si="1"/>
        <v>0127</v>
      </c>
      <c r="C24" s="4" t="s">
        <v>14</v>
      </c>
      <c r="D24" s="4" t="s">
        <v>15</v>
      </c>
      <c r="E24" s="4" t="str">
        <f>"陈仁灿"</f>
        <v>陈仁灿</v>
      </c>
      <c r="F24" s="4" t="str">
        <f t="shared" si="2"/>
        <v>女</v>
      </c>
    </row>
    <row r="25" s="1" customFormat="1" ht="25" customHeight="1" spans="1:6">
      <c r="A25" s="4">
        <v>23</v>
      </c>
      <c r="B25" s="4" t="str">
        <f t="shared" si="1"/>
        <v>0127</v>
      </c>
      <c r="C25" s="4" t="s">
        <v>14</v>
      </c>
      <c r="D25" s="4" t="s">
        <v>15</v>
      </c>
      <c r="E25" s="4" t="str">
        <f>"刘天晓"</f>
        <v>刘天晓</v>
      </c>
      <c r="F25" s="4" t="str">
        <f t="shared" si="2"/>
        <v>女</v>
      </c>
    </row>
    <row r="26" s="1" customFormat="1" ht="25" customHeight="1" spans="1:6">
      <c r="A26" s="4">
        <v>24</v>
      </c>
      <c r="B26" s="4" t="str">
        <f t="shared" si="1"/>
        <v>0127</v>
      </c>
      <c r="C26" s="4" t="s">
        <v>14</v>
      </c>
      <c r="D26" s="4" t="s">
        <v>15</v>
      </c>
      <c r="E26" s="4" t="str">
        <f>"张江丽"</f>
        <v>张江丽</v>
      </c>
      <c r="F26" s="4" t="str">
        <f t="shared" si="2"/>
        <v>女</v>
      </c>
    </row>
    <row r="27" s="1" customFormat="1" ht="25" customHeight="1" spans="1:6">
      <c r="A27" s="4">
        <v>25</v>
      </c>
      <c r="B27" s="4" t="str">
        <f t="shared" si="1"/>
        <v>0127</v>
      </c>
      <c r="C27" s="4" t="s">
        <v>14</v>
      </c>
      <c r="D27" s="4" t="s">
        <v>15</v>
      </c>
      <c r="E27" s="4" t="str">
        <f>"熊婉婷"</f>
        <v>熊婉婷</v>
      </c>
      <c r="F27" s="4" t="str">
        <f t="shared" si="2"/>
        <v>女</v>
      </c>
    </row>
    <row r="28" s="1" customFormat="1" ht="25" customHeight="1" spans="1:6">
      <c r="A28" s="4">
        <v>26</v>
      </c>
      <c r="B28" s="4" t="str">
        <f t="shared" si="1"/>
        <v>0127</v>
      </c>
      <c r="C28" s="4" t="s">
        <v>14</v>
      </c>
      <c r="D28" s="4" t="s">
        <v>15</v>
      </c>
      <c r="E28" s="4" t="str">
        <f>"况玉晴"</f>
        <v>况玉晴</v>
      </c>
      <c r="F28" s="4" t="str">
        <f t="shared" si="2"/>
        <v>女</v>
      </c>
    </row>
    <row r="29" s="1" customFormat="1" ht="25" customHeight="1" spans="1:6">
      <c r="A29" s="4">
        <v>27</v>
      </c>
      <c r="B29" s="4" t="str">
        <f t="shared" si="1"/>
        <v>0127</v>
      </c>
      <c r="C29" s="4" t="s">
        <v>14</v>
      </c>
      <c r="D29" s="4" t="s">
        <v>15</v>
      </c>
      <c r="E29" s="4" t="str">
        <f>"梁韦盼"</f>
        <v>梁韦盼</v>
      </c>
      <c r="F29" s="4" t="str">
        <f t="shared" si="2"/>
        <v>女</v>
      </c>
    </row>
    <row r="30" s="1" customFormat="1" ht="25" customHeight="1" spans="1:6">
      <c r="A30" s="4">
        <v>28</v>
      </c>
      <c r="B30" s="4" t="str">
        <f t="shared" si="1"/>
        <v>0127</v>
      </c>
      <c r="C30" s="4" t="s">
        <v>14</v>
      </c>
      <c r="D30" s="4" t="s">
        <v>15</v>
      </c>
      <c r="E30" s="4" t="str">
        <f>"翁时赫"</f>
        <v>翁时赫</v>
      </c>
      <c r="F30" s="4" t="str">
        <f>"男"</f>
        <v>男</v>
      </c>
    </row>
    <row r="31" s="1" customFormat="1" ht="25" customHeight="1" spans="1:6">
      <c r="A31" s="4">
        <v>29</v>
      </c>
      <c r="B31" s="4" t="str">
        <f t="shared" si="1"/>
        <v>0127</v>
      </c>
      <c r="C31" s="4" t="s">
        <v>14</v>
      </c>
      <c r="D31" s="4" t="s">
        <v>15</v>
      </c>
      <c r="E31" s="4" t="str">
        <f>"温奕秋"</f>
        <v>温奕秋</v>
      </c>
      <c r="F31" s="4" t="str">
        <f>"女"</f>
        <v>女</v>
      </c>
    </row>
    <row r="32" s="1" customFormat="1" ht="25" customHeight="1" spans="1:6">
      <c r="A32" s="4">
        <v>30</v>
      </c>
      <c r="B32" s="4" t="str">
        <f t="shared" si="1"/>
        <v>0127</v>
      </c>
      <c r="C32" s="4" t="s">
        <v>14</v>
      </c>
      <c r="D32" s="4" t="s">
        <v>15</v>
      </c>
      <c r="E32" s="4" t="str">
        <f>"晏慧柳"</f>
        <v>晏慧柳</v>
      </c>
      <c r="F32" s="4" t="str">
        <f>"女"</f>
        <v>女</v>
      </c>
    </row>
    <row r="33" s="1" customFormat="1" ht="25" customHeight="1" spans="1:6">
      <c r="A33" s="4">
        <v>31</v>
      </c>
      <c r="B33" s="4" t="str">
        <f t="shared" si="1"/>
        <v>0127</v>
      </c>
      <c r="C33" s="4" t="s">
        <v>14</v>
      </c>
      <c r="D33" s="4" t="s">
        <v>15</v>
      </c>
      <c r="E33" s="4" t="str">
        <f>"袁昌佳"</f>
        <v>袁昌佳</v>
      </c>
      <c r="F33" s="4" t="str">
        <f>"男"</f>
        <v>男</v>
      </c>
    </row>
    <row r="34" s="1" customFormat="1" ht="25" customHeight="1" spans="1:6">
      <c r="A34" s="4">
        <v>32</v>
      </c>
      <c r="B34" s="4" t="str">
        <f t="shared" si="1"/>
        <v>0127</v>
      </c>
      <c r="C34" s="4" t="s">
        <v>14</v>
      </c>
      <c r="D34" s="4" t="s">
        <v>15</v>
      </c>
      <c r="E34" s="4" t="str">
        <f>"宁喜闽"</f>
        <v>宁喜闽</v>
      </c>
      <c r="F34" s="4" t="str">
        <f>"女"</f>
        <v>女</v>
      </c>
    </row>
    <row r="35" s="1" customFormat="1" ht="25" customHeight="1" spans="1:6">
      <c r="A35" s="4">
        <v>33</v>
      </c>
      <c r="B35" s="4" t="str">
        <f t="shared" si="1"/>
        <v>0127</v>
      </c>
      <c r="C35" s="4" t="s">
        <v>14</v>
      </c>
      <c r="D35" s="4" t="s">
        <v>15</v>
      </c>
      <c r="E35" s="4" t="str">
        <f>"涂新凯"</f>
        <v>涂新凯</v>
      </c>
      <c r="F35" s="4" t="str">
        <f>"男"</f>
        <v>男</v>
      </c>
    </row>
    <row r="36" s="1" customFormat="1" ht="25" customHeight="1" spans="1:6">
      <c r="A36" s="4">
        <v>34</v>
      </c>
      <c r="B36" s="4" t="str">
        <f t="shared" si="1"/>
        <v>0127</v>
      </c>
      <c r="C36" s="4" t="s">
        <v>14</v>
      </c>
      <c r="D36" s="4" t="s">
        <v>15</v>
      </c>
      <c r="E36" s="4" t="str">
        <f>"郑琴"</f>
        <v>郑琴</v>
      </c>
      <c r="F36" s="4" t="str">
        <f>"女"</f>
        <v>女</v>
      </c>
    </row>
    <row r="37" s="1" customFormat="1" ht="25" customHeight="1" spans="1:6">
      <c r="A37" s="4">
        <v>35</v>
      </c>
      <c r="B37" s="4" t="str">
        <f t="shared" si="1"/>
        <v>0127</v>
      </c>
      <c r="C37" s="4" t="s">
        <v>14</v>
      </c>
      <c r="D37" s="4" t="s">
        <v>15</v>
      </c>
      <c r="E37" s="4" t="str">
        <f>"潘智晨"</f>
        <v>潘智晨</v>
      </c>
      <c r="F37" s="4" t="str">
        <f>"男"</f>
        <v>男</v>
      </c>
    </row>
    <row r="38" s="1" customFormat="1" ht="25" customHeight="1" spans="1:6">
      <c r="A38" s="4">
        <v>36</v>
      </c>
      <c r="B38" s="4" t="str">
        <f t="shared" si="1"/>
        <v>0127</v>
      </c>
      <c r="C38" s="4" t="s">
        <v>14</v>
      </c>
      <c r="D38" s="4" t="s">
        <v>15</v>
      </c>
      <c r="E38" s="4" t="str">
        <f>"廖臣旺"</f>
        <v>廖臣旺</v>
      </c>
      <c r="F38" s="4" t="str">
        <f>"男"</f>
        <v>男</v>
      </c>
    </row>
    <row r="39" s="1" customFormat="1" ht="25" customHeight="1" spans="1:6">
      <c r="A39" s="4">
        <v>37</v>
      </c>
      <c r="B39" s="4" t="str">
        <f t="shared" si="1"/>
        <v>0127</v>
      </c>
      <c r="C39" s="4" t="s">
        <v>14</v>
      </c>
      <c r="D39" s="4" t="s">
        <v>15</v>
      </c>
      <c r="E39" s="4" t="str">
        <f>"张竞择"</f>
        <v>张竞择</v>
      </c>
      <c r="F39" s="4" t="str">
        <f>"男"</f>
        <v>男</v>
      </c>
    </row>
    <row r="40" s="1" customFormat="1" ht="25" customHeight="1" spans="1:6">
      <c r="A40" s="4">
        <v>38</v>
      </c>
      <c r="B40" s="4" t="str">
        <f t="shared" si="1"/>
        <v>0127</v>
      </c>
      <c r="C40" s="4" t="s">
        <v>14</v>
      </c>
      <c r="D40" s="4" t="s">
        <v>15</v>
      </c>
      <c r="E40" s="4" t="str">
        <f>"林锋"</f>
        <v>林锋</v>
      </c>
      <c r="F40" s="4" t="str">
        <f>"男"</f>
        <v>男</v>
      </c>
    </row>
    <row r="41" s="1" customFormat="1" ht="25" customHeight="1" spans="1:6">
      <c r="A41" s="4">
        <v>39</v>
      </c>
      <c r="B41" s="4" t="str">
        <f t="shared" si="1"/>
        <v>0127</v>
      </c>
      <c r="C41" s="4" t="s">
        <v>14</v>
      </c>
      <c r="D41" s="4" t="s">
        <v>15</v>
      </c>
      <c r="E41" s="4" t="str">
        <f>"李啸"</f>
        <v>李啸</v>
      </c>
      <c r="F41" s="4" t="str">
        <f>"女"</f>
        <v>女</v>
      </c>
    </row>
    <row r="42" s="1" customFormat="1" ht="25" customHeight="1" spans="1:6">
      <c r="A42" s="4">
        <v>40</v>
      </c>
      <c r="B42" s="4" t="str">
        <f t="shared" si="1"/>
        <v>0127</v>
      </c>
      <c r="C42" s="4" t="s">
        <v>14</v>
      </c>
      <c r="D42" s="4" t="s">
        <v>15</v>
      </c>
      <c r="E42" s="4" t="str">
        <f>"常璐媛"</f>
        <v>常璐媛</v>
      </c>
      <c r="F42" s="4" t="str">
        <f>"女"</f>
        <v>女</v>
      </c>
    </row>
    <row r="43" s="1" customFormat="1" ht="25" customHeight="1" spans="1:6">
      <c r="A43" s="4">
        <v>41</v>
      </c>
      <c r="B43" s="4" t="str">
        <f t="shared" si="1"/>
        <v>0127</v>
      </c>
      <c r="C43" s="4" t="s">
        <v>14</v>
      </c>
      <c r="D43" s="4" t="s">
        <v>15</v>
      </c>
      <c r="E43" s="4" t="str">
        <f>"李文俊"</f>
        <v>李文俊</v>
      </c>
      <c r="F43" s="4" t="str">
        <f>"男"</f>
        <v>男</v>
      </c>
    </row>
    <row r="44" s="1" customFormat="1" ht="25" customHeight="1" spans="1:6">
      <c r="A44" s="4">
        <v>42</v>
      </c>
      <c r="B44" s="4" t="str">
        <f t="shared" si="1"/>
        <v>0127</v>
      </c>
      <c r="C44" s="4" t="s">
        <v>14</v>
      </c>
      <c r="D44" s="4" t="s">
        <v>15</v>
      </c>
      <c r="E44" s="4" t="str">
        <f>"程鑫波"</f>
        <v>程鑫波</v>
      </c>
      <c r="F44" s="4" t="str">
        <f>"男"</f>
        <v>男</v>
      </c>
    </row>
    <row r="45" s="1" customFormat="1" ht="25" customHeight="1" spans="1:6">
      <c r="A45" s="4">
        <v>43</v>
      </c>
      <c r="B45" s="4" t="str">
        <f t="shared" si="1"/>
        <v>0127</v>
      </c>
      <c r="C45" s="4" t="s">
        <v>14</v>
      </c>
      <c r="D45" s="4" t="s">
        <v>15</v>
      </c>
      <c r="E45" s="4" t="str">
        <f>"钱梓鑫"</f>
        <v>钱梓鑫</v>
      </c>
      <c r="F45" s="4" t="str">
        <f>"男"</f>
        <v>男</v>
      </c>
    </row>
    <row r="46" s="1" customFormat="1" ht="25" customHeight="1" spans="1:6">
      <c r="A46" s="4">
        <v>44</v>
      </c>
      <c r="B46" s="4" t="str">
        <f t="shared" si="1"/>
        <v>0127</v>
      </c>
      <c r="C46" s="4" t="s">
        <v>14</v>
      </c>
      <c r="D46" s="4" t="s">
        <v>15</v>
      </c>
      <c r="E46" s="4" t="str">
        <f>"曹丽芳"</f>
        <v>曹丽芳</v>
      </c>
      <c r="F46" s="4" t="str">
        <f>"女"</f>
        <v>女</v>
      </c>
    </row>
    <row r="47" s="1" customFormat="1" ht="25" customHeight="1" spans="1:6">
      <c r="A47" s="4">
        <v>45</v>
      </c>
      <c r="B47" s="4" t="str">
        <f>"0128"</f>
        <v>0128</v>
      </c>
      <c r="C47" s="4" t="s">
        <v>13</v>
      </c>
      <c r="D47" s="4" t="s">
        <v>16</v>
      </c>
      <c r="E47" s="4" t="str">
        <f>"刘海珍"</f>
        <v>刘海珍</v>
      </c>
      <c r="F47" s="4" t="str">
        <f>"女"</f>
        <v>女</v>
      </c>
    </row>
    <row r="48" s="1" customFormat="1" ht="25" customHeight="1" spans="1:6">
      <c r="A48" s="4">
        <v>46</v>
      </c>
      <c r="B48" s="4" t="str">
        <f>"0128"</f>
        <v>0128</v>
      </c>
      <c r="C48" s="4" t="s">
        <v>13</v>
      </c>
      <c r="D48" s="4" t="s">
        <v>16</v>
      </c>
      <c r="E48" s="4" t="str">
        <f>"张梦钰"</f>
        <v>张梦钰</v>
      </c>
      <c r="F48" s="4" t="str">
        <f>"女"</f>
        <v>女</v>
      </c>
    </row>
    <row r="49" s="1" customFormat="1" ht="25" customHeight="1" spans="1:6">
      <c r="A49" s="4">
        <v>47</v>
      </c>
      <c r="B49" s="4" t="str">
        <f>"0128"</f>
        <v>0128</v>
      </c>
      <c r="C49" s="4" t="s">
        <v>13</v>
      </c>
      <c r="D49" s="4" t="s">
        <v>16</v>
      </c>
      <c r="E49" s="4" t="str">
        <f>"袁宇辉"</f>
        <v>袁宇辉</v>
      </c>
      <c r="F49" s="4" t="str">
        <f>"男"</f>
        <v>男</v>
      </c>
    </row>
    <row r="50" s="1" customFormat="1" ht="25" customHeight="1" spans="1:6">
      <c r="A50" s="4">
        <v>48</v>
      </c>
      <c r="B50" s="4" t="str">
        <f t="shared" ref="B50:B60" si="3">"0129"</f>
        <v>0129</v>
      </c>
      <c r="C50" s="4" t="s">
        <v>17</v>
      </c>
      <c r="D50" s="4" t="s">
        <v>18</v>
      </c>
      <c r="E50" s="4" t="str">
        <f>"薛伟韬"</f>
        <v>薛伟韬</v>
      </c>
      <c r="F50" s="4" t="str">
        <f>"男"</f>
        <v>男</v>
      </c>
    </row>
    <row r="51" s="1" customFormat="1" ht="25" customHeight="1" spans="1:6">
      <c r="A51" s="4">
        <v>49</v>
      </c>
      <c r="B51" s="4" t="str">
        <f t="shared" si="3"/>
        <v>0129</v>
      </c>
      <c r="C51" s="4" t="s">
        <v>17</v>
      </c>
      <c r="D51" s="4" t="s">
        <v>18</v>
      </c>
      <c r="E51" s="4" t="str">
        <f>"罗荃"</f>
        <v>罗荃</v>
      </c>
      <c r="F51" s="4" t="str">
        <f>"男"</f>
        <v>男</v>
      </c>
    </row>
    <row r="52" s="1" customFormat="1" ht="25" customHeight="1" spans="1:6">
      <c r="A52" s="4">
        <v>50</v>
      </c>
      <c r="B52" s="4" t="str">
        <f t="shared" si="3"/>
        <v>0129</v>
      </c>
      <c r="C52" s="4" t="s">
        <v>17</v>
      </c>
      <c r="D52" s="4" t="s">
        <v>18</v>
      </c>
      <c r="E52" s="4" t="str">
        <f>"朱翠芸"</f>
        <v>朱翠芸</v>
      </c>
      <c r="F52" s="4" t="str">
        <f>"女"</f>
        <v>女</v>
      </c>
    </row>
    <row r="53" s="1" customFormat="1" ht="25" customHeight="1" spans="1:6">
      <c r="A53" s="4">
        <v>51</v>
      </c>
      <c r="B53" s="4" t="str">
        <f t="shared" si="3"/>
        <v>0129</v>
      </c>
      <c r="C53" s="4" t="s">
        <v>17</v>
      </c>
      <c r="D53" s="4" t="s">
        <v>18</v>
      </c>
      <c r="E53" s="4" t="str">
        <f>"容东娟"</f>
        <v>容东娟</v>
      </c>
      <c r="F53" s="4" t="str">
        <f>"女"</f>
        <v>女</v>
      </c>
    </row>
    <row r="54" s="1" customFormat="1" ht="25" customHeight="1" spans="1:6">
      <c r="A54" s="4">
        <v>52</v>
      </c>
      <c r="B54" s="4" t="str">
        <f t="shared" si="3"/>
        <v>0129</v>
      </c>
      <c r="C54" s="4" t="s">
        <v>17</v>
      </c>
      <c r="D54" s="4" t="s">
        <v>18</v>
      </c>
      <c r="E54" s="4" t="str">
        <f>"陈薇薇"</f>
        <v>陈薇薇</v>
      </c>
      <c r="F54" s="4" t="str">
        <f>"女"</f>
        <v>女</v>
      </c>
    </row>
    <row r="55" s="1" customFormat="1" ht="25" customHeight="1" spans="1:6">
      <c r="A55" s="4">
        <v>53</v>
      </c>
      <c r="B55" s="4" t="str">
        <f t="shared" si="3"/>
        <v>0129</v>
      </c>
      <c r="C55" s="4" t="s">
        <v>17</v>
      </c>
      <c r="D55" s="4" t="s">
        <v>18</v>
      </c>
      <c r="E55" s="4" t="str">
        <f>"王欣榆"</f>
        <v>王欣榆</v>
      </c>
      <c r="F55" s="4" t="str">
        <f>"女"</f>
        <v>女</v>
      </c>
    </row>
    <row r="56" s="1" customFormat="1" ht="25" customHeight="1" spans="1:6">
      <c r="A56" s="4">
        <v>54</v>
      </c>
      <c r="B56" s="4" t="str">
        <f t="shared" si="3"/>
        <v>0129</v>
      </c>
      <c r="C56" s="4" t="s">
        <v>17</v>
      </c>
      <c r="D56" s="4" t="s">
        <v>18</v>
      </c>
      <c r="E56" s="4" t="str">
        <f>"赖永春"</f>
        <v>赖永春</v>
      </c>
      <c r="F56" s="4" t="str">
        <f>"男"</f>
        <v>男</v>
      </c>
    </row>
    <row r="57" s="1" customFormat="1" ht="25" customHeight="1" spans="1:6">
      <c r="A57" s="4">
        <v>55</v>
      </c>
      <c r="B57" s="4" t="str">
        <f t="shared" si="3"/>
        <v>0129</v>
      </c>
      <c r="C57" s="4" t="s">
        <v>17</v>
      </c>
      <c r="D57" s="4" t="s">
        <v>18</v>
      </c>
      <c r="E57" s="4" t="str">
        <f>"杨浩然"</f>
        <v>杨浩然</v>
      </c>
      <c r="F57" s="4" t="str">
        <f>"男"</f>
        <v>男</v>
      </c>
    </row>
    <row r="58" s="1" customFormat="1" ht="25" customHeight="1" spans="1:6">
      <c r="A58" s="4">
        <v>56</v>
      </c>
      <c r="B58" s="4" t="str">
        <f t="shared" si="3"/>
        <v>0129</v>
      </c>
      <c r="C58" s="4" t="s">
        <v>17</v>
      </c>
      <c r="D58" s="4" t="s">
        <v>18</v>
      </c>
      <c r="E58" s="4" t="str">
        <f>"高雯钰"</f>
        <v>高雯钰</v>
      </c>
      <c r="F58" s="4" t="str">
        <f>"女"</f>
        <v>女</v>
      </c>
    </row>
    <row r="59" s="1" customFormat="1" ht="25" customHeight="1" spans="1:6">
      <c r="A59" s="4">
        <v>57</v>
      </c>
      <c r="B59" s="4" t="str">
        <f t="shared" si="3"/>
        <v>0129</v>
      </c>
      <c r="C59" s="4" t="s">
        <v>17</v>
      </c>
      <c r="D59" s="4" t="s">
        <v>18</v>
      </c>
      <c r="E59" s="4" t="str">
        <f>"丁建平"</f>
        <v>丁建平</v>
      </c>
      <c r="F59" s="4" t="str">
        <f>"男"</f>
        <v>男</v>
      </c>
    </row>
    <row r="60" s="1" customFormat="1" ht="25" customHeight="1" spans="1:6">
      <c r="A60" s="4">
        <v>58</v>
      </c>
      <c r="B60" s="4" t="str">
        <f t="shared" si="3"/>
        <v>0129</v>
      </c>
      <c r="C60" s="4" t="s">
        <v>17</v>
      </c>
      <c r="D60" s="4" t="s">
        <v>18</v>
      </c>
      <c r="E60" s="4" t="str">
        <f>"程伟康"</f>
        <v>程伟康</v>
      </c>
      <c r="F60" s="4" t="str">
        <f>"男"</f>
        <v>男</v>
      </c>
    </row>
  </sheetData>
  <autoFilter xmlns:etc="http://www.wps.cn/officeDocument/2017/etCustomData" ref="B2:BC60" etc:filterBottomFollowUsedRange="0">
    <sortState ref="B2:BC60">
      <sortCondition ref="B1"/>
    </sortState>
    <extLst/>
  </autoFilter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7893_68564b8b486f1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卢晓伟</cp:lastModifiedBy>
  <dcterms:created xsi:type="dcterms:W3CDTF">2025-06-21T06:05:00Z</dcterms:created>
  <dcterms:modified xsi:type="dcterms:W3CDTF">2025-06-21T09:28:25Z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A499328A5079498E86E49F886F9D80B4_13</vt:lpwstr>
  </property>
  <property fmtid="{D5CDD505-2E9C-101B-9397-08002B2CF9AE}" pid="3" name="KSOProductBuildVer">
    <vt:lpwstr>2052-12.1.0.21541</vt:lpwstr>
  </property>
</Properties>
</file>